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ultifamily Department\Allocation\1 - Qualified Allocation Plans\2019\8 - Final Docs for Website\"/>
    </mc:Choice>
  </mc:AlternateContent>
  <bookViews>
    <workbookView xWindow="0" yWindow="60" windowWidth="12420" windowHeight="15330" firstSheet="1" activeTab="2"/>
  </bookViews>
  <sheets>
    <sheet name="Unit Information" sheetId="1" r:id="rId1"/>
    <sheet name="Operating Expenses" sheetId="2" r:id="rId2"/>
    <sheet name="Development Cost Schedule" sheetId="3" r:id="rId3"/>
    <sheet name="Equity Gap" sheetId="4" r:id="rId4"/>
    <sheet name="#of HOME Units" sheetId="5" r:id="rId5"/>
    <sheet name="#of HTF Units " sheetId="7" r:id="rId6"/>
    <sheet name="20-YR Proforma" sheetId="6" r:id="rId7"/>
    <sheet name="30-YR Proforma_HTF" sheetId="8" r:id="rId8"/>
  </sheets>
  <calcPr calcId="162913"/>
  <customWorkbookViews>
    <customWorkbookView name="Teresa Kile - Personal View" guid="{E865FF6D-9896-4E06-B51A-246D42428865}" mergeInterval="0" personalView="1" maximized="1" windowWidth="1050" windowHeight="1407" activeSheetId="2"/>
  </customWorkbookViews>
</workbook>
</file>

<file path=xl/calcChain.xml><?xml version="1.0" encoding="utf-8"?>
<calcChain xmlns="http://schemas.openxmlformats.org/spreadsheetml/2006/main">
  <c r="F17" i="6" l="1"/>
  <c r="G17" i="6" s="1"/>
  <c r="H17" i="6" s="1"/>
  <c r="I17" i="6" s="1"/>
  <c r="J17" i="6" s="1"/>
  <c r="K17" i="6" s="1"/>
  <c r="L17" i="6" s="1"/>
  <c r="C1" i="8" l="1"/>
  <c r="C1" i="6"/>
  <c r="B1" i="7"/>
  <c r="B1" i="5"/>
  <c r="B1" i="4"/>
  <c r="B1" i="3"/>
  <c r="B1" i="2"/>
  <c r="E1" i="2"/>
  <c r="H13" i="1" l="1"/>
  <c r="I19" i="1"/>
  <c r="I13" i="1" l="1"/>
  <c r="D13" i="1"/>
  <c r="H12" i="1"/>
  <c r="I12" i="1" s="1"/>
  <c r="D12" i="1"/>
  <c r="H11" i="1"/>
  <c r="I11" i="1" s="1"/>
  <c r="D11" i="1"/>
  <c r="H10" i="1"/>
  <c r="I10" i="1" s="1"/>
  <c r="D10" i="1"/>
  <c r="H18" i="1"/>
  <c r="I18" i="1" s="1"/>
  <c r="D18" i="1"/>
  <c r="H17" i="1"/>
  <c r="I17" i="1" s="1"/>
  <c r="D17" i="1"/>
  <c r="H16" i="1"/>
  <c r="I16" i="1" s="1"/>
  <c r="D16" i="1"/>
  <c r="H15" i="1"/>
  <c r="I15" i="1" s="1"/>
  <c r="D15" i="1"/>
  <c r="F17" i="8" l="1"/>
  <c r="J17" i="8" s="1"/>
  <c r="G50" i="3"/>
  <c r="G49" i="3"/>
  <c r="G17" i="8" l="1"/>
  <c r="L17" i="8"/>
  <c r="I17" i="8"/>
  <c r="H17" i="8"/>
  <c r="K17" i="8"/>
  <c r="E50" i="2"/>
  <c r="F48" i="3" l="1"/>
  <c r="F47" i="3"/>
  <c r="F27" i="3"/>
  <c r="G33" i="8" l="1"/>
  <c r="H33" i="8" s="1"/>
  <c r="I33" i="8" s="1"/>
  <c r="J33" i="8" s="1"/>
  <c r="K33" i="8" s="1"/>
  <c r="L33" i="8" s="1"/>
  <c r="M33" i="8" s="1"/>
  <c r="N33" i="8" s="1"/>
  <c r="O33" i="8" s="1"/>
  <c r="P33" i="8" s="1"/>
  <c r="Q33" i="8" s="1"/>
  <c r="R33" i="8" s="1"/>
  <c r="S33" i="8" s="1"/>
  <c r="T33" i="8" s="1"/>
  <c r="U33" i="8" s="1"/>
  <c r="V33" i="8" s="1"/>
  <c r="W33" i="8" s="1"/>
  <c r="X33" i="8" s="1"/>
  <c r="Y33" i="8" s="1"/>
  <c r="Z33" i="8" s="1"/>
  <c r="AA33" i="8" s="1"/>
  <c r="AB33" i="8" s="1"/>
  <c r="AC33" i="8" s="1"/>
  <c r="AD33" i="8" s="1"/>
  <c r="AE33" i="8" s="1"/>
  <c r="AF33" i="8" s="1"/>
  <c r="AG33" i="8" s="1"/>
  <c r="AH33" i="8" s="1"/>
  <c r="AI33" i="8" s="1"/>
  <c r="AJ33" i="8" s="1"/>
  <c r="F38" i="8"/>
  <c r="G36" i="8"/>
  <c r="H36" i="8" s="1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S36" i="8" s="1"/>
  <c r="T36" i="8" s="1"/>
  <c r="U36" i="8" s="1"/>
  <c r="V36" i="8" s="1"/>
  <c r="W36" i="8" s="1"/>
  <c r="X36" i="8" s="1"/>
  <c r="Y36" i="8" s="1"/>
  <c r="Z36" i="8" s="1"/>
  <c r="AA36" i="8" s="1"/>
  <c r="AB36" i="8" s="1"/>
  <c r="AC36" i="8" s="1"/>
  <c r="AD36" i="8" s="1"/>
  <c r="AE36" i="8" s="1"/>
  <c r="AF36" i="8" s="1"/>
  <c r="AG36" i="8" s="1"/>
  <c r="AH36" i="8" s="1"/>
  <c r="AI36" i="8" s="1"/>
  <c r="AJ36" i="8" s="1"/>
  <c r="G34" i="8"/>
  <c r="H34" i="8" s="1"/>
  <c r="I34" i="8" s="1"/>
  <c r="J34" i="8" s="1"/>
  <c r="K34" i="8" s="1"/>
  <c r="L34" i="8" s="1"/>
  <c r="M34" i="8" s="1"/>
  <c r="N34" i="8" s="1"/>
  <c r="O34" i="8" s="1"/>
  <c r="P34" i="8" s="1"/>
  <c r="Q34" i="8" s="1"/>
  <c r="R34" i="8" s="1"/>
  <c r="S34" i="8" s="1"/>
  <c r="T34" i="8" s="1"/>
  <c r="U34" i="8" s="1"/>
  <c r="V34" i="8" s="1"/>
  <c r="W34" i="8" s="1"/>
  <c r="X34" i="8" s="1"/>
  <c r="Y34" i="8" s="1"/>
  <c r="Z34" i="8" s="1"/>
  <c r="AA34" i="8" s="1"/>
  <c r="AB34" i="8" s="1"/>
  <c r="AC34" i="8" s="1"/>
  <c r="AD34" i="8" s="1"/>
  <c r="AE34" i="8" s="1"/>
  <c r="AF34" i="8" s="1"/>
  <c r="AG34" i="8" s="1"/>
  <c r="AH34" i="8" s="1"/>
  <c r="AI34" i="8" s="1"/>
  <c r="AJ34" i="8" s="1"/>
  <c r="G32" i="8"/>
  <c r="H32" i="8" s="1"/>
  <c r="I32" i="8" s="1"/>
  <c r="J32" i="8" s="1"/>
  <c r="K32" i="8" s="1"/>
  <c r="L32" i="8" s="1"/>
  <c r="M32" i="8" s="1"/>
  <c r="N32" i="8" s="1"/>
  <c r="O32" i="8" s="1"/>
  <c r="P32" i="8" s="1"/>
  <c r="Q32" i="8" s="1"/>
  <c r="R32" i="8" s="1"/>
  <c r="S32" i="8" s="1"/>
  <c r="T32" i="8" s="1"/>
  <c r="U32" i="8" s="1"/>
  <c r="V32" i="8" s="1"/>
  <c r="W32" i="8" s="1"/>
  <c r="X32" i="8" s="1"/>
  <c r="Y32" i="8" s="1"/>
  <c r="Z32" i="8" s="1"/>
  <c r="AA32" i="8" s="1"/>
  <c r="AB32" i="8" s="1"/>
  <c r="AC32" i="8" s="1"/>
  <c r="AD32" i="8" s="1"/>
  <c r="AE32" i="8" s="1"/>
  <c r="AF32" i="8" s="1"/>
  <c r="AG32" i="8" s="1"/>
  <c r="AH32" i="8" s="1"/>
  <c r="AI32" i="8" s="1"/>
  <c r="AJ32" i="8" s="1"/>
  <c r="G31" i="8"/>
  <c r="F24" i="8"/>
  <c r="G24" i="8" s="1"/>
  <c r="F16" i="8"/>
  <c r="G16" i="8" s="1"/>
  <c r="H16" i="8" s="1"/>
  <c r="I16" i="8" s="1"/>
  <c r="J16" i="8" s="1"/>
  <c r="K16" i="8" s="1"/>
  <c r="L16" i="8" s="1"/>
  <c r="M16" i="8" s="1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F10" i="8"/>
  <c r="G10" i="8" s="1"/>
  <c r="H10" i="8" s="1"/>
  <c r="I10" i="8" s="1"/>
  <c r="J10" i="8" s="1"/>
  <c r="K10" i="8" s="1"/>
  <c r="L10" i="8" s="1"/>
  <c r="M10" i="8" s="1"/>
  <c r="N10" i="8" s="1"/>
  <c r="O10" i="8" s="1"/>
  <c r="P10" i="8" s="1"/>
  <c r="Q10" i="8" s="1"/>
  <c r="R10" i="8" s="1"/>
  <c r="S10" i="8" s="1"/>
  <c r="T10" i="8" s="1"/>
  <c r="U10" i="8" s="1"/>
  <c r="V10" i="8" s="1"/>
  <c r="W10" i="8" s="1"/>
  <c r="X10" i="8" s="1"/>
  <c r="Y10" i="8" s="1"/>
  <c r="Z10" i="8" s="1"/>
  <c r="AA10" i="8" s="1"/>
  <c r="AB10" i="8" s="1"/>
  <c r="AC10" i="8" s="1"/>
  <c r="AD10" i="8" s="1"/>
  <c r="AE10" i="8" s="1"/>
  <c r="AF10" i="8" s="1"/>
  <c r="AG10" i="8" s="1"/>
  <c r="AH10" i="8" s="1"/>
  <c r="AI10" i="8" s="1"/>
  <c r="AJ10" i="8" s="1"/>
  <c r="C2" i="8"/>
  <c r="C30" i="7"/>
  <c r="C34" i="7" s="1"/>
  <c r="C56" i="7" s="1"/>
  <c r="C58" i="7" s="1"/>
  <c r="C18" i="7"/>
  <c r="C22" i="7" s="1"/>
  <c r="C8" i="7"/>
  <c r="C30" i="5"/>
  <c r="C8" i="5"/>
  <c r="C12" i="7"/>
  <c r="D1" i="7"/>
  <c r="G38" i="8" l="1"/>
  <c r="H24" i="8"/>
  <c r="I24" i="8" s="1"/>
  <c r="J24" i="8" s="1"/>
  <c r="K24" i="8" s="1"/>
  <c r="L24" i="8" s="1"/>
  <c r="M24" i="8" s="1"/>
  <c r="N24" i="8" s="1"/>
  <c r="O24" i="8" s="1"/>
  <c r="P24" i="8" s="1"/>
  <c r="Q24" i="8" s="1"/>
  <c r="R24" i="8" s="1"/>
  <c r="S24" i="8" s="1"/>
  <c r="T24" i="8" s="1"/>
  <c r="U24" i="8" s="1"/>
  <c r="V24" i="8" s="1"/>
  <c r="W24" i="8" s="1"/>
  <c r="X24" i="8" s="1"/>
  <c r="Y24" i="8" s="1"/>
  <c r="Z24" i="8" s="1"/>
  <c r="AA24" i="8" s="1"/>
  <c r="AB24" i="8" s="1"/>
  <c r="AC24" i="8" s="1"/>
  <c r="AD24" i="8" s="1"/>
  <c r="AE24" i="8" s="1"/>
  <c r="AF24" i="8" s="1"/>
  <c r="AG24" i="8" s="1"/>
  <c r="AH24" i="8" s="1"/>
  <c r="AI24" i="8" s="1"/>
  <c r="AJ24" i="8" s="1"/>
  <c r="H31" i="8"/>
  <c r="C38" i="7"/>
  <c r="C40" i="7" s="1"/>
  <c r="C50" i="7"/>
  <c r="C52" i="7" s="1"/>
  <c r="C62" i="7"/>
  <c r="C64" i="7" s="1"/>
  <c r="C44" i="7"/>
  <c r="C46" i="7" s="1"/>
  <c r="H38" i="8" l="1"/>
  <c r="I31" i="8"/>
  <c r="C66" i="7"/>
  <c r="D7" i="1"/>
  <c r="H7" i="1"/>
  <c r="I7" i="1" s="1"/>
  <c r="D8" i="1"/>
  <c r="H8" i="1"/>
  <c r="I8" i="1"/>
  <c r="D9" i="1"/>
  <c r="H9" i="1"/>
  <c r="I9" i="1" s="1"/>
  <c r="D14" i="1"/>
  <c r="H14" i="1"/>
  <c r="I14" i="1" s="1"/>
  <c r="D19" i="1"/>
  <c r="H19" i="1"/>
  <c r="D20" i="1"/>
  <c r="H20" i="1"/>
  <c r="I20" i="1" s="1"/>
  <c r="G31" i="6"/>
  <c r="G32" i="6"/>
  <c r="G33" i="6"/>
  <c r="G35" i="6"/>
  <c r="I38" i="8" l="1"/>
  <c r="J31" i="8"/>
  <c r="G37" i="6"/>
  <c r="F46" i="3"/>
  <c r="J38" i="8" l="1"/>
  <c r="K31" i="8"/>
  <c r="K38" i="8" l="1"/>
  <c r="L31" i="8"/>
  <c r="F11" i="3"/>
  <c r="F8" i="3"/>
  <c r="F40" i="3"/>
  <c r="F41" i="3"/>
  <c r="F42" i="3"/>
  <c r="F43" i="3"/>
  <c r="F44" i="3"/>
  <c r="F45" i="3"/>
  <c r="F39" i="3"/>
  <c r="F26" i="3"/>
  <c r="L38" i="8" l="1"/>
  <c r="M31" i="8"/>
  <c r="H35" i="6"/>
  <c r="I35" i="6" s="1"/>
  <c r="J35" i="6" s="1"/>
  <c r="K35" i="6" s="1"/>
  <c r="L35" i="6" s="1"/>
  <c r="M35" i="6" s="1"/>
  <c r="N35" i="6" s="1"/>
  <c r="O35" i="6" s="1"/>
  <c r="P35" i="6" s="1"/>
  <c r="Q35" i="6" s="1"/>
  <c r="R35" i="6" s="1"/>
  <c r="S35" i="6" s="1"/>
  <c r="T35" i="6" s="1"/>
  <c r="U35" i="6" s="1"/>
  <c r="V35" i="6" s="1"/>
  <c r="W35" i="6" s="1"/>
  <c r="X35" i="6" s="1"/>
  <c r="Y35" i="6" s="1"/>
  <c r="Z35" i="6" s="1"/>
  <c r="H32" i="6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H33" i="6"/>
  <c r="I33" i="6" s="1"/>
  <c r="J33" i="6" s="1"/>
  <c r="K33" i="6" s="1"/>
  <c r="L33" i="6" s="1"/>
  <c r="M33" i="6" s="1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X33" i="6" s="1"/>
  <c r="Y33" i="6" s="1"/>
  <c r="Z33" i="6" s="1"/>
  <c r="H31" i="6"/>
  <c r="F24" i="6"/>
  <c r="F37" i="6"/>
  <c r="M38" i="8" l="1"/>
  <c r="N31" i="8"/>
  <c r="G24" i="6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I31" i="6"/>
  <c r="H37" i="6"/>
  <c r="F16" i="6"/>
  <c r="F10" i="6"/>
  <c r="N38" i="8" l="1"/>
  <c r="O31" i="8"/>
  <c r="G10" i="6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G16" i="6"/>
  <c r="H16" i="6" s="1"/>
  <c r="I16" i="6" s="1"/>
  <c r="J16" i="6" s="1"/>
  <c r="K16" i="6" s="1"/>
  <c r="L16" i="6" s="1"/>
  <c r="M16" i="6" s="1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J31" i="6"/>
  <c r="I37" i="6"/>
  <c r="C2" i="6"/>
  <c r="D1" i="5"/>
  <c r="C34" i="5"/>
  <c r="C62" i="5" s="1"/>
  <c r="C64" i="5" s="1"/>
  <c r="C18" i="5"/>
  <c r="C22" i="5" s="1"/>
  <c r="O38" i="8" l="1"/>
  <c r="P31" i="8"/>
  <c r="K31" i="6"/>
  <c r="J37" i="6"/>
  <c r="C56" i="5"/>
  <c r="C58" i="5" s="1"/>
  <c r="C44" i="5"/>
  <c r="C46" i="5" s="1"/>
  <c r="C50" i="5"/>
  <c r="C52" i="5" s="1"/>
  <c r="C38" i="5"/>
  <c r="C40" i="5" s="1"/>
  <c r="C12" i="5"/>
  <c r="D35" i="4"/>
  <c r="D40" i="4" s="1"/>
  <c r="D1" i="4"/>
  <c r="G1" i="3"/>
  <c r="G53" i="3"/>
  <c r="G52" i="3"/>
  <c r="G51" i="3"/>
  <c r="G38" i="3"/>
  <c r="G30" i="3"/>
  <c r="G29" i="3"/>
  <c r="G28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0" i="3"/>
  <c r="G9" i="3"/>
  <c r="E54" i="3"/>
  <c r="E64" i="3" s="1"/>
  <c r="D54" i="3"/>
  <c r="D64" i="3" s="1"/>
  <c r="C54" i="3"/>
  <c r="F6" i="3"/>
  <c r="E69" i="2"/>
  <c r="E40" i="2"/>
  <c r="E48" i="2"/>
  <c r="E30" i="2"/>
  <c r="E13" i="2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D37" i="1"/>
  <c r="D36" i="1"/>
  <c r="D35" i="1"/>
  <c r="D34" i="1"/>
  <c r="D33" i="1"/>
  <c r="D32" i="1"/>
  <c r="D31" i="1"/>
  <c r="D24" i="1"/>
  <c r="D25" i="1"/>
  <c r="D26" i="1"/>
  <c r="D27" i="1"/>
  <c r="D28" i="1"/>
  <c r="D23" i="1"/>
  <c r="B38" i="1"/>
  <c r="B29" i="1"/>
  <c r="B21" i="1"/>
  <c r="F19" i="6" l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F19" i="8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Q19" i="8" s="1"/>
  <c r="R19" i="8" s="1"/>
  <c r="S19" i="8" s="1"/>
  <c r="T19" i="8" s="1"/>
  <c r="U19" i="8" s="1"/>
  <c r="V19" i="8" s="1"/>
  <c r="W19" i="8" s="1"/>
  <c r="X19" i="8" s="1"/>
  <c r="Y19" i="8" s="1"/>
  <c r="Z19" i="8" s="1"/>
  <c r="AA19" i="8" s="1"/>
  <c r="AB19" i="8" s="1"/>
  <c r="AC19" i="8" s="1"/>
  <c r="AD19" i="8" s="1"/>
  <c r="AE19" i="8" s="1"/>
  <c r="AF19" i="8" s="1"/>
  <c r="AG19" i="8" s="1"/>
  <c r="AH19" i="8" s="1"/>
  <c r="AI19" i="8" s="1"/>
  <c r="AJ19" i="8" s="1"/>
  <c r="F15" i="6"/>
  <c r="G15" i="6" s="1"/>
  <c r="F15" i="8"/>
  <c r="F20" i="6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V20" i="6" s="1"/>
  <c r="W20" i="6" s="1"/>
  <c r="X20" i="6" s="1"/>
  <c r="Y20" i="6" s="1"/>
  <c r="Z20" i="6" s="1"/>
  <c r="F20" i="8"/>
  <c r="G20" i="8" s="1"/>
  <c r="H20" i="8" s="1"/>
  <c r="I20" i="8" s="1"/>
  <c r="J20" i="8" s="1"/>
  <c r="K20" i="8" s="1"/>
  <c r="L20" i="8" s="1"/>
  <c r="M20" i="8" s="1"/>
  <c r="N20" i="8" s="1"/>
  <c r="O20" i="8" s="1"/>
  <c r="P20" i="8" s="1"/>
  <c r="Q20" i="8" s="1"/>
  <c r="R20" i="8" s="1"/>
  <c r="S20" i="8" s="1"/>
  <c r="T20" i="8" s="1"/>
  <c r="U20" i="8" s="1"/>
  <c r="V20" i="8" s="1"/>
  <c r="W20" i="8" s="1"/>
  <c r="X20" i="8" s="1"/>
  <c r="Y20" i="8" s="1"/>
  <c r="Z20" i="8" s="1"/>
  <c r="AA20" i="8" s="1"/>
  <c r="AB20" i="8" s="1"/>
  <c r="AC20" i="8" s="1"/>
  <c r="AD20" i="8" s="1"/>
  <c r="AE20" i="8" s="1"/>
  <c r="AF20" i="8" s="1"/>
  <c r="AG20" i="8" s="1"/>
  <c r="AH20" i="8" s="1"/>
  <c r="AI20" i="8" s="1"/>
  <c r="AJ20" i="8" s="1"/>
  <c r="F18" i="6"/>
  <c r="G18" i="6" s="1"/>
  <c r="F18" i="8"/>
  <c r="G18" i="8" s="1"/>
  <c r="H18" i="8" s="1"/>
  <c r="I18" i="8" s="1"/>
  <c r="J18" i="8" s="1"/>
  <c r="K18" i="8" s="1"/>
  <c r="L18" i="8" s="1"/>
  <c r="M18" i="8" s="1"/>
  <c r="N18" i="8" s="1"/>
  <c r="O18" i="8" s="1"/>
  <c r="P18" i="8" s="1"/>
  <c r="Q18" i="8" s="1"/>
  <c r="R18" i="8" s="1"/>
  <c r="S18" i="8" s="1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P38" i="8"/>
  <c r="Q31" i="8"/>
  <c r="C64" i="3"/>
  <c r="D7" i="4"/>
  <c r="D12" i="4" s="1"/>
  <c r="D39" i="4" s="1"/>
  <c r="D41" i="4" s="1"/>
  <c r="D45" i="4" s="1"/>
  <c r="D50" i="4" s="1"/>
  <c r="E75" i="3"/>
  <c r="E81" i="3" s="1"/>
  <c r="E85" i="3" s="1"/>
  <c r="E89" i="3" s="1"/>
  <c r="D75" i="3"/>
  <c r="D81" i="3" s="1"/>
  <c r="D85" i="3" s="1"/>
  <c r="D89" i="3" s="1"/>
  <c r="L31" i="6"/>
  <c r="K37" i="6"/>
  <c r="C66" i="5"/>
  <c r="I21" i="1"/>
  <c r="I38" i="1"/>
  <c r="D44" i="1" s="1"/>
  <c r="I29" i="1"/>
  <c r="D43" i="1" s="1"/>
  <c r="D38" i="1"/>
  <c r="G54" i="3"/>
  <c r="F54" i="3"/>
  <c r="B40" i="1"/>
  <c r="D29" i="1"/>
  <c r="D21" i="1"/>
  <c r="C14" i="7" l="1"/>
  <c r="C16" i="7" s="1"/>
  <c r="C24" i="7" s="1"/>
  <c r="E25" i="8"/>
  <c r="F22" i="8"/>
  <c r="G15" i="8"/>
  <c r="F22" i="6"/>
  <c r="Q38" i="8"/>
  <c r="R31" i="8"/>
  <c r="D40" i="1"/>
  <c r="G22" i="6"/>
  <c r="H18" i="6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I40" i="1"/>
  <c r="D42" i="1"/>
  <c r="E25" i="6"/>
  <c r="C14" i="5"/>
  <c r="C16" i="5" s="1"/>
  <c r="C24" i="5" s="1"/>
  <c r="E67" i="2"/>
  <c r="E55" i="2"/>
  <c r="H15" i="6"/>
  <c r="M31" i="6"/>
  <c r="L37" i="6"/>
  <c r="G22" i="8" l="1"/>
  <c r="H15" i="8"/>
  <c r="R38" i="8"/>
  <c r="S31" i="8"/>
  <c r="D45" i="1"/>
  <c r="F8" i="8" s="1"/>
  <c r="I15" i="6"/>
  <c r="H22" i="6"/>
  <c r="N31" i="6"/>
  <c r="M37" i="6"/>
  <c r="F9" i="8" l="1"/>
  <c r="G9" i="8" s="1"/>
  <c r="G8" i="8"/>
  <c r="I15" i="8"/>
  <c r="H22" i="8"/>
  <c r="S38" i="8"/>
  <c r="T31" i="8"/>
  <c r="D46" i="1"/>
  <c r="D47" i="1" s="1"/>
  <c r="E61" i="2" s="1"/>
  <c r="E63" i="2" s="1"/>
  <c r="E71" i="2" s="1"/>
  <c r="E77" i="2" s="1"/>
  <c r="F8" i="6"/>
  <c r="G8" i="6" s="1"/>
  <c r="I22" i="6"/>
  <c r="J15" i="6"/>
  <c r="O31" i="6"/>
  <c r="N37" i="6"/>
  <c r="F12" i="8" l="1"/>
  <c r="F28" i="8" s="1"/>
  <c r="F40" i="8" s="1"/>
  <c r="I22" i="8"/>
  <c r="J15" i="8"/>
  <c r="G12" i="8"/>
  <c r="G28" i="8" s="1"/>
  <c r="H8" i="8"/>
  <c r="T38" i="8"/>
  <c r="U31" i="8"/>
  <c r="F9" i="6"/>
  <c r="G9" i="6" s="1"/>
  <c r="G12" i="6" s="1"/>
  <c r="G28" i="6" s="1"/>
  <c r="G39" i="6" s="1"/>
  <c r="J22" i="6"/>
  <c r="K15" i="6"/>
  <c r="P31" i="6"/>
  <c r="O37" i="6"/>
  <c r="J22" i="8" l="1"/>
  <c r="K15" i="8"/>
  <c r="H9" i="8"/>
  <c r="H12" i="8" s="1"/>
  <c r="H28" i="8" s="1"/>
  <c r="I8" i="8"/>
  <c r="G42" i="8"/>
  <c r="G40" i="8"/>
  <c r="U38" i="8"/>
  <c r="V31" i="8"/>
  <c r="F12" i="6"/>
  <c r="F28" i="6" s="1"/>
  <c r="F39" i="6" s="1"/>
  <c r="H8" i="6"/>
  <c r="K22" i="6"/>
  <c r="L15" i="6"/>
  <c r="Q31" i="6"/>
  <c r="P37" i="6"/>
  <c r="I9" i="8" l="1"/>
  <c r="I12" i="8" s="1"/>
  <c r="I28" i="8" s="1"/>
  <c r="J8" i="8"/>
  <c r="H42" i="8"/>
  <c r="H40" i="8"/>
  <c r="K22" i="8"/>
  <c r="L15" i="8"/>
  <c r="V38" i="8"/>
  <c r="W31" i="8"/>
  <c r="G41" i="6"/>
  <c r="H9" i="6"/>
  <c r="H12" i="6" s="1"/>
  <c r="H28" i="6" s="1"/>
  <c r="I8" i="6"/>
  <c r="L22" i="6"/>
  <c r="M15" i="6"/>
  <c r="R31" i="6"/>
  <c r="Q37" i="6"/>
  <c r="L22" i="8" l="1"/>
  <c r="M15" i="8"/>
  <c r="K8" i="8"/>
  <c r="J9" i="8"/>
  <c r="J12" i="8" s="1"/>
  <c r="J28" i="8" s="1"/>
  <c r="I42" i="8"/>
  <c r="I40" i="8"/>
  <c r="W38" i="8"/>
  <c r="X31" i="8"/>
  <c r="H41" i="6"/>
  <c r="H39" i="6"/>
  <c r="I9" i="6"/>
  <c r="I12" i="6" s="1"/>
  <c r="I28" i="6" s="1"/>
  <c r="J8" i="6"/>
  <c r="M22" i="6"/>
  <c r="N15" i="6"/>
  <c r="S31" i="6"/>
  <c r="R37" i="6"/>
  <c r="K9" i="8" l="1"/>
  <c r="K12" i="8" s="1"/>
  <c r="K28" i="8" s="1"/>
  <c r="L8" i="8"/>
  <c r="M22" i="8"/>
  <c r="N15" i="8"/>
  <c r="J42" i="8"/>
  <c r="J40" i="8"/>
  <c r="X38" i="8"/>
  <c r="Y31" i="8"/>
  <c r="I41" i="6"/>
  <c r="I39" i="6"/>
  <c r="J9" i="6"/>
  <c r="J12" i="6" s="1"/>
  <c r="J28" i="6" s="1"/>
  <c r="K8" i="6"/>
  <c r="N22" i="6"/>
  <c r="O15" i="6"/>
  <c r="T31" i="6"/>
  <c r="S37" i="6"/>
  <c r="O15" i="8" l="1"/>
  <c r="N22" i="8"/>
  <c r="L9" i="8"/>
  <c r="L12" i="8" s="1"/>
  <c r="L28" i="8" s="1"/>
  <c r="M8" i="8"/>
  <c r="K42" i="8"/>
  <c r="K40" i="8"/>
  <c r="Y38" i="8"/>
  <c r="Z31" i="8"/>
  <c r="J41" i="6"/>
  <c r="J39" i="6"/>
  <c r="K9" i="6"/>
  <c r="K12" i="6" s="1"/>
  <c r="K28" i="6" s="1"/>
  <c r="L8" i="6"/>
  <c r="O22" i="6"/>
  <c r="P15" i="6"/>
  <c r="U31" i="6"/>
  <c r="T37" i="6"/>
  <c r="L42" i="8" l="1"/>
  <c r="L40" i="8"/>
  <c r="N8" i="8"/>
  <c r="M9" i="8"/>
  <c r="M12" i="8" s="1"/>
  <c r="M28" i="8" s="1"/>
  <c r="P15" i="8"/>
  <c r="O22" i="8"/>
  <c r="Z38" i="8"/>
  <c r="AA31" i="8"/>
  <c r="K39" i="6"/>
  <c r="K41" i="6"/>
  <c r="L9" i="6"/>
  <c r="L12" i="6" s="1"/>
  <c r="L28" i="6" s="1"/>
  <c r="M8" i="6"/>
  <c r="P22" i="6"/>
  <c r="Q15" i="6"/>
  <c r="V31" i="6"/>
  <c r="U37" i="6"/>
  <c r="N9" i="8" l="1"/>
  <c r="N12" i="8" s="1"/>
  <c r="N28" i="8" s="1"/>
  <c r="O8" i="8"/>
  <c r="M42" i="8"/>
  <c r="M40" i="8"/>
  <c r="Q15" i="8"/>
  <c r="P22" i="8"/>
  <c r="AB31" i="8"/>
  <c r="AA38" i="8"/>
  <c r="L41" i="6"/>
  <c r="L39" i="6"/>
  <c r="M9" i="6"/>
  <c r="M12" i="6" s="1"/>
  <c r="M28" i="6" s="1"/>
  <c r="N8" i="6"/>
  <c r="Q22" i="6"/>
  <c r="R15" i="6"/>
  <c r="W31" i="6"/>
  <c r="V37" i="6"/>
  <c r="P8" i="8" l="1"/>
  <c r="O9" i="8"/>
  <c r="O12" i="8" s="1"/>
  <c r="O28" i="8" s="1"/>
  <c r="R15" i="8"/>
  <c r="Q22" i="8"/>
  <c r="N42" i="8"/>
  <c r="N40" i="8"/>
  <c r="AC31" i="8"/>
  <c r="AB38" i="8"/>
  <c r="M39" i="6"/>
  <c r="M41" i="6"/>
  <c r="N9" i="6"/>
  <c r="N12" i="6" s="1"/>
  <c r="N28" i="6" s="1"/>
  <c r="O8" i="6"/>
  <c r="R22" i="6"/>
  <c r="S15" i="6"/>
  <c r="X31" i="6"/>
  <c r="W37" i="6"/>
  <c r="R22" i="8" l="1"/>
  <c r="S15" i="8"/>
  <c r="O42" i="8"/>
  <c r="O40" i="8"/>
  <c r="Q8" i="8"/>
  <c r="P9" i="8"/>
  <c r="P12" i="8" s="1"/>
  <c r="P28" i="8" s="1"/>
  <c r="AD31" i="8"/>
  <c r="AC38" i="8"/>
  <c r="N39" i="6"/>
  <c r="N41" i="6"/>
  <c r="O9" i="6"/>
  <c r="O12" i="6" s="1"/>
  <c r="O28" i="6" s="1"/>
  <c r="P8" i="6"/>
  <c r="S22" i="6"/>
  <c r="T15" i="6"/>
  <c r="Y31" i="6"/>
  <c r="X37" i="6"/>
  <c r="P42" i="8" l="1"/>
  <c r="P40" i="8"/>
  <c r="S22" i="8"/>
  <c r="T15" i="8"/>
  <c r="R8" i="8"/>
  <c r="Q9" i="8"/>
  <c r="Q12" i="8" s="1"/>
  <c r="Q28" i="8" s="1"/>
  <c r="AE31" i="8"/>
  <c r="AD38" i="8"/>
  <c r="O41" i="6"/>
  <c r="O39" i="6"/>
  <c r="P9" i="6"/>
  <c r="P12" i="6" s="1"/>
  <c r="P28" i="6" s="1"/>
  <c r="Q8" i="6"/>
  <c r="T22" i="6"/>
  <c r="U15" i="6"/>
  <c r="Z31" i="6"/>
  <c r="Z37" i="6" s="1"/>
  <c r="Y37" i="6"/>
  <c r="Q42" i="8" l="1"/>
  <c r="Q40" i="8"/>
  <c r="T22" i="8"/>
  <c r="U15" i="8"/>
  <c r="R9" i="8"/>
  <c r="R12" i="8" s="1"/>
  <c r="R28" i="8" s="1"/>
  <c r="S8" i="8"/>
  <c r="AE38" i="8"/>
  <c r="AF31" i="8"/>
  <c r="P39" i="6"/>
  <c r="P41" i="6"/>
  <c r="Q9" i="6"/>
  <c r="Q12" i="6" s="1"/>
  <c r="Q28" i="6" s="1"/>
  <c r="R8" i="6"/>
  <c r="U22" i="6"/>
  <c r="V15" i="6"/>
  <c r="S9" i="8" l="1"/>
  <c r="S12" i="8" s="1"/>
  <c r="S28" i="8" s="1"/>
  <c r="T8" i="8"/>
  <c r="V15" i="8"/>
  <c r="U22" i="8"/>
  <c r="R42" i="8"/>
  <c r="R40" i="8"/>
  <c r="AF38" i="8"/>
  <c r="AG31" i="8"/>
  <c r="Q39" i="6"/>
  <c r="Q41" i="6"/>
  <c r="R9" i="6"/>
  <c r="R12" i="6" s="1"/>
  <c r="R28" i="6" s="1"/>
  <c r="S8" i="6"/>
  <c r="V22" i="6"/>
  <c r="W15" i="6"/>
  <c r="W15" i="8" l="1"/>
  <c r="V22" i="8"/>
  <c r="U8" i="8"/>
  <c r="T9" i="8"/>
  <c r="T12" i="8" s="1"/>
  <c r="T28" i="8" s="1"/>
  <c r="S42" i="8"/>
  <c r="S40" i="8"/>
  <c r="AH31" i="8"/>
  <c r="AG38" i="8"/>
  <c r="R39" i="6"/>
  <c r="R41" i="6"/>
  <c r="S9" i="6"/>
  <c r="S12" i="6" s="1"/>
  <c r="S28" i="6" s="1"/>
  <c r="T8" i="6"/>
  <c r="W22" i="6"/>
  <c r="X15" i="6"/>
  <c r="U9" i="8" l="1"/>
  <c r="U12" i="8" s="1"/>
  <c r="U28" i="8" s="1"/>
  <c r="V8" i="8"/>
  <c r="T42" i="8"/>
  <c r="T40" i="8"/>
  <c r="X15" i="8"/>
  <c r="W22" i="8"/>
  <c r="AI31" i="8"/>
  <c r="AH38" i="8"/>
  <c r="S39" i="6"/>
  <c r="S41" i="6"/>
  <c r="T9" i="6"/>
  <c r="T12" i="6" s="1"/>
  <c r="T28" i="6" s="1"/>
  <c r="U8" i="6"/>
  <c r="X22" i="6"/>
  <c r="Y15" i="6"/>
  <c r="W8" i="8" l="1"/>
  <c r="V9" i="8"/>
  <c r="V12" i="8" s="1"/>
  <c r="V28" i="8" s="1"/>
  <c r="Y15" i="8"/>
  <c r="X22" i="8"/>
  <c r="U42" i="8"/>
  <c r="U40" i="8"/>
  <c r="AI38" i="8"/>
  <c r="AJ31" i="8"/>
  <c r="AJ38" i="8" s="1"/>
  <c r="T39" i="6"/>
  <c r="T41" i="6"/>
  <c r="U9" i="6"/>
  <c r="U12" i="6" s="1"/>
  <c r="U28" i="6" s="1"/>
  <c r="V8" i="6"/>
  <c r="Y22" i="6"/>
  <c r="Z15" i="6"/>
  <c r="Z22" i="6" s="1"/>
  <c r="V40" i="8" l="1"/>
  <c r="V42" i="8"/>
  <c r="W9" i="8"/>
  <c r="W12" i="8" s="1"/>
  <c r="W28" i="8" s="1"/>
  <c r="X8" i="8"/>
  <c r="Z15" i="8"/>
  <c r="Y22" i="8"/>
  <c r="U41" i="6"/>
  <c r="U39" i="6"/>
  <c r="V9" i="6"/>
  <c r="V12" i="6" s="1"/>
  <c r="V28" i="6" s="1"/>
  <c r="W8" i="6"/>
  <c r="Y8" i="8" l="1"/>
  <c r="X9" i="8"/>
  <c r="X12" i="8" s="1"/>
  <c r="X28" i="8" s="1"/>
  <c r="W40" i="8"/>
  <c r="W42" i="8"/>
  <c r="AA15" i="8"/>
  <c r="Z22" i="8"/>
  <c r="V39" i="6"/>
  <c r="V41" i="6"/>
  <c r="W9" i="6"/>
  <c r="W12" i="6" s="1"/>
  <c r="W28" i="6" s="1"/>
  <c r="X8" i="6"/>
  <c r="X42" i="8" l="1"/>
  <c r="X40" i="8"/>
  <c r="AB15" i="8"/>
  <c r="AA22" i="8"/>
  <c r="Z8" i="8"/>
  <c r="Y9" i="8"/>
  <c r="Y12" i="8" s="1"/>
  <c r="Y28" i="8" s="1"/>
  <c r="W41" i="6"/>
  <c r="W39" i="6"/>
  <c r="X9" i="6"/>
  <c r="X12" i="6" s="1"/>
  <c r="X28" i="6" s="1"/>
  <c r="Y8" i="6"/>
  <c r="Y42" i="8" l="1"/>
  <c r="Y40" i="8"/>
  <c r="AC15" i="8"/>
  <c r="AB22" i="8"/>
  <c r="AA8" i="8"/>
  <c r="Z9" i="8"/>
  <c r="Z12" i="8" s="1"/>
  <c r="Z28" i="8" s="1"/>
  <c r="X39" i="6"/>
  <c r="X41" i="6"/>
  <c r="Y9" i="6"/>
  <c r="Y12" i="6" s="1"/>
  <c r="Y28" i="6" s="1"/>
  <c r="Z8" i="6"/>
  <c r="Z9" i="6" s="1"/>
  <c r="Z12" i="6" s="1"/>
  <c r="Z28" i="6" s="1"/>
  <c r="Z41" i="6" s="1"/>
  <c r="AD15" i="8" l="1"/>
  <c r="AC22" i="8"/>
  <c r="Z40" i="8"/>
  <c r="Z42" i="8"/>
  <c r="AB8" i="8"/>
  <c r="AA9" i="8"/>
  <c r="AA12" i="8" s="1"/>
  <c r="AA28" i="8" s="1"/>
  <c r="Z39" i="6"/>
  <c r="Y41" i="6"/>
  <c r="Y39" i="6"/>
  <c r="AA42" i="8" l="1"/>
  <c r="AA40" i="8"/>
  <c r="AC8" i="8"/>
  <c r="AB9" i="8"/>
  <c r="AB12" i="8" s="1"/>
  <c r="AB28" i="8" s="1"/>
  <c r="AE15" i="8"/>
  <c r="AD22" i="8"/>
  <c r="AF15" i="8" l="1"/>
  <c r="AE22" i="8"/>
  <c r="AD8" i="8"/>
  <c r="AC9" i="8"/>
  <c r="AC12" i="8" s="1"/>
  <c r="AC28" i="8" s="1"/>
  <c r="AB40" i="8"/>
  <c r="AB42" i="8"/>
  <c r="AG15" i="8" l="1"/>
  <c r="AF22" i="8"/>
  <c r="AE8" i="8"/>
  <c r="AD12" i="8"/>
  <c r="AD28" i="8" s="1"/>
  <c r="AD9" i="8"/>
  <c r="AC40" i="8"/>
  <c r="AC42" i="8"/>
  <c r="AF8" i="8" l="1"/>
  <c r="AE9" i="8"/>
  <c r="AE12" i="8" s="1"/>
  <c r="AE28" i="8" s="1"/>
  <c r="AD40" i="8"/>
  <c r="AD42" i="8"/>
  <c r="AH15" i="8"/>
  <c r="AG22" i="8"/>
  <c r="AE40" i="8" l="1"/>
  <c r="AE42" i="8"/>
  <c r="AI15" i="8"/>
  <c r="AH22" i="8"/>
  <c r="AG8" i="8"/>
  <c r="AF9" i="8"/>
  <c r="AF12" i="8" s="1"/>
  <c r="AF28" i="8" s="1"/>
  <c r="AF40" i="8" l="1"/>
  <c r="AF42" i="8"/>
  <c r="AJ15" i="8"/>
  <c r="AJ22" i="8" s="1"/>
  <c r="AI22" i="8"/>
  <c r="AH8" i="8"/>
  <c r="AG9" i="8"/>
  <c r="AG12" i="8" s="1"/>
  <c r="AG28" i="8" s="1"/>
  <c r="AG42" i="8" l="1"/>
  <c r="AG40" i="8"/>
  <c r="AI8" i="8"/>
  <c r="AH9" i="8"/>
  <c r="AH12" i="8" s="1"/>
  <c r="AH28" i="8" s="1"/>
  <c r="AH42" i="8" l="1"/>
  <c r="AH40" i="8"/>
  <c r="AJ8" i="8"/>
  <c r="AI9" i="8"/>
  <c r="AI12" i="8" s="1"/>
  <c r="AI28" i="8" s="1"/>
  <c r="AJ9" i="8" l="1"/>
  <c r="AJ12" i="8" s="1"/>
  <c r="AJ28" i="8" s="1"/>
  <c r="AI40" i="8"/>
  <c r="AI42" i="8"/>
  <c r="AJ42" i="8" l="1"/>
  <c r="AJ40" i="8"/>
</calcChain>
</file>

<file path=xl/sharedStrings.xml><?xml version="1.0" encoding="utf-8"?>
<sst xmlns="http://schemas.openxmlformats.org/spreadsheetml/2006/main" count="454" uniqueCount="289">
  <si>
    <t>UNIT INFORMATION</t>
  </si>
  <si>
    <t>(Complete the yellow-shaded areas)</t>
  </si>
  <si>
    <t># of units</t>
  </si>
  <si>
    <t>Total Sq. Ft.</t>
  </si>
  <si>
    <t># of baths per unit</t>
  </si>
  <si>
    <t>Gross monthly rent per unit</t>
  </si>
  <si>
    <t>Less tenant paid utility</t>
  </si>
  <si>
    <t>Net monthly rent per unit</t>
  </si>
  <si>
    <t>Total net monthly rent</t>
  </si>
  <si>
    <t>Sub-total</t>
  </si>
  <si>
    <t>MARKET RATE UNITS ONLY</t>
  </si>
  <si>
    <t>Subtotal</t>
  </si>
  <si>
    <t xml:space="preserve">  HOME-Assisted Units</t>
  </si>
  <si>
    <t xml:space="preserve">  Market Rate Units</t>
  </si>
  <si>
    <t>Total Net Monthly Rent:</t>
  </si>
  <si>
    <t xml:space="preserve">  Minus 7% Vacancy</t>
  </si>
  <si>
    <t>Adjusted Net Monthly Rent:</t>
  </si>
  <si>
    <t xml:space="preserve">  Other Monthly Income</t>
  </si>
  <si>
    <t>List source of other income:</t>
  </si>
  <si>
    <t># of bed- rooms per unit</t>
  </si>
  <si>
    <t>Total</t>
  </si>
  <si>
    <t>ANNUAL OPERATING EXPENSE INFORMATION</t>
  </si>
  <si>
    <t>Advertising</t>
  </si>
  <si>
    <t>Legal</t>
  </si>
  <si>
    <t>Security</t>
  </si>
  <si>
    <t>Management Fee</t>
  </si>
  <si>
    <t xml:space="preserve">Other (please list below): </t>
  </si>
  <si>
    <t xml:space="preserve">    Sub-total</t>
  </si>
  <si>
    <t>Operating Expenses:</t>
  </si>
  <si>
    <t>Trash Removal</t>
  </si>
  <si>
    <t>Electricity</t>
  </si>
  <si>
    <t>Gas</t>
  </si>
  <si>
    <t>Snow Removal</t>
  </si>
  <si>
    <t>Internet Service</t>
  </si>
  <si>
    <t>Office Supplies</t>
  </si>
  <si>
    <t>Salaries</t>
  </si>
  <si>
    <t>Other (please list below):</t>
  </si>
  <si>
    <t>Maintenance Expenses:</t>
  </si>
  <si>
    <t>Painting &amp; Repairs</t>
  </si>
  <si>
    <t>Exterminating</t>
  </si>
  <si>
    <t>Elevator</t>
  </si>
  <si>
    <t>Internet Maintenance Costs</t>
  </si>
  <si>
    <t>Other Expenses:</t>
  </si>
  <si>
    <t>Insurance</t>
  </si>
  <si>
    <t>Real Estate Taxes (estimated value x mill levy rate)</t>
  </si>
  <si>
    <t>Annual Commercial Space Expenses</t>
  </si>
  <si>
    <t>TOTAL ANNUAL EXPENSES:</t>
  </si>
  <si>
    <t>Annual Replacement Reserves</t>
  </si>
  <si>
    <t>($250 per unit per year for all units if LIHTC only &amp; $350 per unit per year for all units if HOME &amp; LIHTC)</t>
  </si>
  <si>
    <t>TOTAL ANNUAL EXPENSES + RESERVES</t>
  </si>
  <si>
    <t>NET ANNUAL CASH FLOW FROM OPERATIONS</t>
  </si>
  <si>
    <t>Annual Income</t>
  </si>
  <si>
    <t>Less:</t>
  </si>
  <si>
    <t xml:space="preserve">  Total Operating Expense</t>
  </si>
  <si>
    <t xml:space="preserve">  Replacement Reserves</t>
  </si>
  <si>
    <t>Net Operating Income</t>
  </si>
  <si>
    <t xml:space="preserve">  Annual Debt Service</t>
  </si>
  <si>
    <t>Net Annual Cash Flow</t>
  </si>
  <si>
    <t>DEVELOPMENT COST SCHEDULE</t>
  </si>
  <si>
    <t>Estimated Total Development Costs</t>
  </si>
  <si>
    <t>4% LIHTC Eligible Basis</t>
  </si>
  <si>
    <t>Amortized or Expended (Non-eligible)</t>
  </si>
  <si>
    <t>Allowable 24% Limit - Developer,  Contractor, Gen. Req.</t>
  </si>
  <si>
    <t>Land</t>
  </si>
  <si>
    <t>Existing Structures</t>
  </si>
  <si>
    <t>Demolition (new)</t>
  </si>
  <si>
    <t>Demolition (rehab)</t>
  </si>
  <si>
    <t>Site Grading, Clearing, etc.</t>
  </si>
  <si>
    <t>Off-site Improvements</t>
  </si>
  <si>
    <t>New Building Hard Costs</t>
  </si>
  <si>
    <t>Rehabilitation Hard Costs</t>
  </si>
  <si>
    <t>Accessory Building</t>
  </si>
  <si>
    <t>Construction Contingency</t>
  </si>
  <si>
    <t>Construction Insurance</t>
  </si>
  <si>
    <t>Construction Loan Interest</t>
  </si>
  <si>
    <t>Construction Period Taxes</t>
  </si>
  <si>
    <t>Bridge Loan Expense*</t>
  </si>
  <si>
    <t>Property Appraisal**</t>
  </si>
  <si>
    <t>LIHTC Fees</t>
  </si>
  <si>
    <t>Market Study</t>
  </si>
  <si>
    <t>Real Estate Attorney</t>
  </si>
  <si>
    <t>Real Estate Consultant</t>
  </si>
  <si>
    <t>LIHTC Consultant Fee</t>
  </si>
  <si>
    <t>Contractor Overhead</t>
  </si>
  <si>
    <t>Contractor Profit</t>
  </si>
  <si>
    <t>General Requirements</t>
  </si>
  <si>
    <t>Developer Overhead</t>
  </si>
  <si>
    <t>Developer Fee</t>
  </si>
  <si>
    <t>Perm. Loan Origination Fee</t>
  </si>
  <si>
    <t>Cost Certification</t>
  </si>
  <si>
    <t>Underwriter Fees</t>
  </si>
  <si>
    <t>Rent-up Reserves</t>
  </si>
  <si>
    <t>Operating Reserves</t>
  </si>
  <si>
    <t xml:space="preserve">Other:   </t>
  </si>
  <si>
    <t>Total Residential Costs:</t>
  </si>
  <si>
    <t>Total Commercial Space Costs</t>
  </si>
  <si>
    <t xml:space="preserve">*Bridge Loan Expense - eligible basis for construction period only.  </t>
  </si>
  <si>
    <t>**Appraisal - eligible only if done to evaluate feasibility of the project.  If done as a lender requirement, the cost is not included in basis.</t>
  </si>
  <si>
    <t>DEVELOPMENT COST SCHEDULE CONT.</t>
  </si>
  <si>
    <t>Total Residential Costs</t>
  </si>
  <si>
    <t>From Previous Page</t>
  </si>
  <si>
    <t xml:space="preserve">  Deduct from Basis:</t>
  </si>
  <si>
    <t xml:space="preserve">  Grant Proceeds</t>
  </si>
  <si>
    <t xml:space="preserve">  Non-qualified, Non-recourse Financing</t>
  </si>
  <si>
    <t xml:space="preserve">  Non-qualified Portion of Higher Quality Units</t>
  </si>
  <si>
    <t xml:space="preserve">       (IRC Section 42(d)(3))</t>
  </si>
  <si>
    <t xml:space="preserve">  Historic Tax Credits</t>
  </si>
  <si>
    <t xml:space="preserve">  Over Architect/Engineering Fee Limit</t>
  </si>
  <si>
    <t xml:space="preserve">  Over Developer/Contractor Fee Limit</t>
  </si>
  <si>
    <t>Total Eligible Basis</t>
  </si>
  <si>
    <t xml:space="preserve">  Add to Eligible Basis:</t>
  </si>
  <si>
    <t xml:space="preserve">  Project Located in Qualified Census Tract (QCT) x 130%</t>
  </si>
  <si>
    <t xml:space="preserve">  or Basis Boost Requested (up to 130%) </t>
  </si>
  <si>
    <t>Total Adjusted Eligible Basis</t>
  </si>
  <si>
    <t>Multiplied by the Applicable Fraction</t>
  </si>
  <si>
    <t>Total Qualified Basis</t>
  </si>
  <si>
    <t>Multiplied by the Applicable Percentage</t>
  </si>
  <si>
    <t>Note: Developments located in a Qualified Census Tract may also add a portion of the adjusted basis of a community service facility targeted to serve tenants whose income is 60% or less or the Area Median Income (limited to 25% of the Development's eligible basis)</t>
  </si>
  <si>
    <t>Engineering Fees</t>
  </si>
  <si>
    <t>Survey</t>
  </si>
  <si>
    <t>Environmental Study/Review</t>
  </si>
  <si>
    <t>SOURCES &amp; USES: EQUITY GAP INFORMATION</t>
  </si>
  <si>
    <t>USES</t>
  </si>
  <si>
    <t>Total Development Costs</t>
  </si>
  <si>
    <t>Other Uses (please list below):</t>
  </si>
  <si>
    <t>Total Uses</t>
  </si>
  <si>
    <t>SOURCES</t>
  </si>
  <si>
    <t>Conventional Loan</t>
  </si>
  <si>
    <t>Tax Exempt Bond Financing</t>
  </si>
  <si>
    <t>HOME Funds</t>
  </si>
  <si>
    <t>FHLBank - Affordable Housing Program</t>
  </si>
  <si>
    <t>USDA - Rural Development</t>
  </si>
  <si>
    <t>CDBG Funds</t>
  </si>
  <si>
    <t>Tax Increment Financing</t>
  </si>
  <si>
    <t>Historic Tax Credit Equity</t>
  </si>
  <si>
    <t>Other Federal Loans</t>
  </si>
  <si>
    <t>Local Municipality Loan</t>
  </si>
  <si>
    <t>Deferred Developer Fee</t>
  </si>
  <si>
    <t>Owner Equity</t>
  </si>
  <si>
    <t>Other Sources (please list below):</t>
  </si>
  <si>
    <t>Total Sources</t>
  </si>
  <si>
    <t>Equity Gap</t>
  </si>
  <si>
    <t>Less Total Sources</t>
  </si>
  <si>
    <t>Funding Shortfall</t>
  </si>
  <si>
    <t xml:space="preserve">  Divided by 10-year LIHTC Period</t>
  </si>
  <si>
    <t>LIHTC Equity Required</t>
  </si>
  <si>
    <t xml:space="preserve">  Divided by Net Equity Factor</t>
  </si>
  <si>
    <t xml:space="preserve">  (Current dollar yield of net syndication proceeds per dollar of LIHTC)</t>
  </si>
  <si>
    <t>Annual LIHTC Required at 9% Credit Rate</t>
  </si>
  <si>
    <t>Project Name:</t>
  </si>
  <si>
    <t>Project #:</t>
  </si>
  <si>
    <t>(If all units are comparable with same # of bedrooms)</t>
  </si>
  <si>
    <t>Multiplied by Number of Units</t>
  </si>
  <si>
    <t>(If you completed the table above, do not answer)</t>
  </si>
  <si>
    <t>Number of 1-Bedroom Units</t>
  </si>
  <si>
    <t>Number of 2-Bedroom Units</t>
  </si>
  <si>
    <t>Number of 3-Bedroom Units</t>
  </si>
  <si>
    <t>Number of 4-Bedroom Units</t>
  </si>
  <si>
    <t>Number of 5-Bedroom Units</t>
  </si>
  <si>
    <t>PRO FORMA</t>
  </si>
  <si>
    <t>Revenue Escalation</t>
  </si>
  <si>
    <t>Per Month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</si>
  <si>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</si>
  <si>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</si>
  <si>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</si>
  <si>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</si>
  <si>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</si>
  <si>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</si>
  <si>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</si>
  <si>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</si>
  <si>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</si>
  <si>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</si>
  <si>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</si>
  <si>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</si>
  <si>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</si>
  <si>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</si>
  <si>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</si>
  <si>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</si>
  <si>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</si>
  <si>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</si>
  <si>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</si>
  <si>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</si>
  <si>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Gross Rents</t>
  </si>
  <si>
    <t>Vacancy</t>
  </si>
  <si>
    <t xml:space="preserve">Other Income </t>
  </si>
  <si>
    <t>Total Income</t>
  </si>
  <si>
    <t>Expense Escalation</t>
  </si>
  <si>
    <t>General and\or Administrative Expenses</t>
  </si>
  <si>
    <t>Operating Expenses</t>
  </si>
  <si>
    <t>Maintenance Expenses</t>
  </si>
  <si>
    <t>Other Expenses</t>
  </si>
  <si>
    <t>Total Operating Expenses</t>
  </si>
  <si>
    <t>Replacement Reserves</t>
  </si>
  <si>
    <t xml:space="preserve">   Annual Amount per unit</t>
  </si>
  <si>
    <t xml:space="preserve">   Annual Escalation of Reserves</t>
  </si>
  <si>
    <t>Net Operating Income (NOI)</t>
  </si>
  <si>
    <t>Debt Information</t>
  </si>
  <si>
    <t>Amount</t>
  </si>
  <si>
    <t xml:space="preserve">Rate </t>
  </si>
  <si>
    <t>Term</t>
  </si>
  <si>
    <t>Monthly Debt Service</t>
  </si>
  <si>
    <t xml:space="preserve">  Conventional Loan</t>
  </si>
  <si>
    <t xml:space="preserve">  HOME Funds</t>
  </si>
  <si>
    <t xml:space="preserve">  Second Mortgage</t>
  </si>
  <si>
    <t xml:space="preserve">  Other (please list below):</t>
  </si>
  <si>
    <t>Total Debt Service</t>
  </si>
  <si>
    <t>Net Cash Flow</t>
  </si>
  <si>
    <t>Debt Service Coverage Ratio</t>
  </si>
  <si>
    <t>Residential Finished Sq. Ft. per unit*</t>
  </si>
  <si>
    <t>Accounting/Auditing</t>
  </si>
  <si>
    <t>Water/Sewer</t>
  </si>
  <si>
    <t>Grounds/Landscape</t>
  </si>
  <si>
    <t>Net Monthly Income</t>
  </si>
  <si>
    <t>Architect Fee - Design</t>
  </si>
  <si>
    <t>Architect Fee - Supervision</t>
  </si>
  <si>
    <t>Constr. Loan Origination Fee</t>
  </si>
  <si>
    <t>Title &amp; Recording - Perm. Fin.</t>
  </si>
  <si>
    <t>Lenders Counsel Fee</t>
  </si>
  <si>
    <t>Legal &amp; Organizational</t>
  </si>
  <si>
    <t>Other Reserves:</t>
  </si>
  <si>
    <t>General and/or Administrative Expenses:</t>
  </si>
  <si>
    <t>National Housing Trust Funds</t>
  </si>
  <si>
    <t>City HOME Funds</t>
  </si>
  <si>
    <t>4% or 9% LIHTC New Constr./Rehab. Eligible Basis</t>
  </si>
  <si>
    <t>Nebraska Affordable Housing Tax Credits</t>
  </si>
  <si>
    <t>HOME Funds Requested</t>
  </si>
  <si>
    <t>Divided by Total Project Costs (HOME Eligible)</t>
  </si>
  <si>
    <t>Percent of HOME Funds to Total Project Costs</t>
  </si>
  <si>
    <t>Minimum # of HOME-Assisted Units using Pro Rata Method</t>
  </si>
  <si>
    <t>Divided by HOME Per Unit Subsidy Maximum (221(d)(3) limits)</t>
  </si>
  <si>
    <t>Minimum # of HOME-Assisted Units using Per Unit Subsidy Method</t>
  </si>
  <si>
    <t>Minimum # of HOME-Assisted Units</t>
  </si>
  <si>
    <t>Multiplied by Percent of HOME Funds to Total Project Cost</t>
  </si>
  <si>
    <t>Number of 1-Bedroom HOME-Assisted Units</t>
  </si>
  <si>
    <t>Number of 2-Bedroom HOME-Assisted Units</t>
  </si>
  <si>
    <t>Number of 3-Bedroom HOME-Assisted Units</t>
  </si>
  <si>
    <t>Number of 4-Bedroom HOME-Assisted Units</t>
  </si>
  <si>
    <t>Number of 5-Bedroom HOME-Assisted Units</t>
  </si>
  <si>
    <t>Total Minimum # of HOME-Assisted Units</t>
  </si>
  <si>
    <t>NUMBER OF HOME-ASSISTED UNITS</t>
  </si>
  <si>
    <t>NUMBER OF HOME-ASSISTED UNITS BY BEDROOM SIZE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</si>
  <si>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</si>
  <si>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</si>
  <si>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</si>
  <si>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</si>
  <si>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</si>
  <si>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</si>
  <si>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</si>
  <si>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</si>
  <si>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</si>
  <si>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</si>
  <si>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NIFA Annual AHTC Compliance Fee</t>
  </si>
  <si>
    <t>AHTC Fees</t>
  </si>
  <si>
    <t>Upfront LIHTC Compliance Fees</t>
  </si>
  <si>
    <t>Upfront AHTC Compliance Fees</t>
  </si>
  <si>
    <t>LIHTC/AHTC UNITS (Do not include HOME-Assisted Units)</t>
  </si>
  <si>
    <t xml:space="preserve">  LIHTC/AHTC Units</t>
  </si>
  <si>
    <t>NIFA Annual LIHTC Compliance Fee</t>
  </si>
  <si>
    <r>
      <t xml:space="preserve">NIFA Annual LIHTC Compliance Fee </t>
    </r>
    <r>
      <rPr>
        <i/>
        <sz val="10"/>
        <rFont val="Arial"/>
        <family val="2"/>
      </rPr>
      <t>(no escalation)</t>
    </r>
  </si>
  <si>
    <r>
      <t xml:space="preserve">NIFA Annual AHTC Compliance Fee </t>
    </r>
    <r>
      <rPr>
        <i/>
        <sz val="10"/>
        <rFont val="Arial"/>
        <family val="2"/>
      </rPr>
      <t>(no escalation)</t>
    </r>
  </si>
  <si>
    <r>
      <rPr>
        <b/>
        <sz val="12"/>
        <color theme="1"/>
        <rFont val="Arial"/>
        <family val="2"/>
      </rPr>
      <t>AMI Rent &amp; Income Target</t>
    </r>
    <r>
      <rPr>
        <b/>
        <sz val="8"/>
        <color theme="1"/>
        <rFont val="Arial"/>
        <family val="2"/>
      </rPr>
      <t xml:space="preserve"> (complete if making the IA election)</t>
    </r>
  </si>
  <si>
    <t xml:space="preserve">For new construction, units must meet the following minimum requirements:                    Single Room Occupancy = 275 square feet  Studio = 450 square feet                                                                       1-bedroom = 650 square feet                                             2-bedroom = 800 square feet                                  3-bedroom = 1,000 square feet  </t>
  </si>
  <si>
    <t>Single Room Occupancy = 275 square feet</t>
  </si>
  <si>
    <t>Studio = 450 sqaure feet</t>
  </si>
  <si>
    <t>1-bedroom = 650 square feet</t>
  </si>
  <si>
    <t>2-bedroom = 800 square feet</t>
  </si>
  <si>
    <t>3-Bedroom = 1,000 square feet</t>
  </si>
  <si>
    <t xml:space="preserve">*Residential finished square foot per unit does not include the following:  garages, storage areas (as described in the Amenities Section of the appliction), unfinished basement, storm shelters, common </t>
  </si>
  <si>
    <t xml:space="preserve">area, or other areas that otherwise received points in the LIHTC application.  If selecting to provide a storm shelter that also will serve as a bathroom or bedroom closet, the  Architect must certify </t>
  </si>
  <si>
    <t>that such space qualifies as a storm shelter.  If such space qualifies as a storm shelter the sqaure footage can be included in the residential living square footage of the unit.</t>
  </si>
  <si>
    <t>HOME/HTF-ASSISTED UNITS (May also be designated LIHTC Units)</t>
  </si>
  <si>
    <t>NUMBER OF HTF-ASSISTED UNITS</t>
  </si>
  <si>
    <t>HTF Funds Requested</t>
  </si>
  <si>
    <t>Divided by Total Project Costs (HTF Eligible)</t>
  </si>
  <si>
    <t>Percent of HTF Funds to Total Project Costs</t>
  </si>
  <si>
    <t>Minimum # of HTF-Assisted Units using Pro Rata Method</t>
  </si>
  <si>
    <t>Divided by HTF Per Unit Subsidy Maximum (221(d)(3) limits)</t>
  </si>
  <si>
    <t>Minimum # of HTF-Assisted Units using Per Unit Subsidy Method</t>
  </si>
  <si>
    <t>Minimum # of HTF-Assisted Units</t>
  </si>
  <si>
    <t>NUMBER OF HTF-ASSISTED UNITS BY BEDROOM SIZE</t>
  </si>
  <si>
    <t>Multiplied by Percent of HTF Funds to Total Project Cost</t>
  </si>
  <si>
    <t>Number of 1-Bedroom HTF-Assisted Units</t>
  </si>
  <si>
    <t>Number of 2-Bedroom HTF-Assisted Units</t>
  </si>
  <si>
    <t>Number of 3-Bedroom HTF-Assisted Units</t>
  </si>
  <si>
    <t>Number of 4-Bedroom HTF-Assisted Units</t>
  </si>
  <si>
    <t>Number of 5-Bedroom HTF-Assisted Units</t>
  </si>
  <si>
    <t>Total Minimum # of HTF-Assisted Units</t>
  </si>
  <si>
    <t xml:space="preserve">  HTF Funds</t>
  </si>
  <si>
    <t xml:space="preserve">Total Amount of LIHTC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</si>
</sst>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* #,##0.00_);_(* \(#,##0.00\);_(* \-??_);_(@_)"/>
    <numFmt numFmtId="166" formatCode="#,##0.0000"/>
    <numFmt numFmtId="167" formatCode="&quot;$&quot;#,##0"/>
    <numFmt numFmtId="168" formatCode="_(&quot;$&quot;* #,##0.0000_);_(&quot;$&quot;* \(#,##0.0000\);_(&quot;$&quot;* &quot;-&quot;??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55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1" applyFont="1" applyProtection="1"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2" fillId="0" borderId="0" xfId="1" applyProtection="1"/>
    <xf numFmtId="0" fontId="3" fillId="0" borderId="0" xfId="1" applyFont="1" applyAlignment="1" applyProtection="1">
      <alignment horizontal="left"/>
    </xf>
    <xf numFmtId="42" fontId="9" fillId="2" borderId="21" xfId="5" applyNumberFormat="1" applyFont="1" applyFill="1" applyBorder="1" applyProtection="1">
      <protection locked="0"/>
    </xf>
    <xf numFmtId="42" fontId="9" fillId="2" borderId="7" xfId="5" applyNumberFormat="1" applyFont="1" applyFill="1" applyBorder="1" applyProtection="1">
      <protection locked="0"/>
    </xf>
    <xf numFmtId="42" fontId="9" fillId="2" borderId="8" xfId="5" applyNumberFormat="1" applyFont="1" applyFill="1" applyBorder="1" applyProtection="1">
      <protection locked="0"/>
    </xf>
    <xf numFmtId="42" fontId="9" fillId="2" borderId="9" xfId="5" applyNumberFormat="1" applyFont="1" applyFill="1" applyBorder="1" applyProtection="1">
      <protection locked="0"/>
    </xf>
    <xf numFmtId="42" fontId="9" fillId="2" borderId="10" xfId="5" applyNumberFormat="1" applyFont="1" applyFill="1" applyBorder="1" applyProtection="1">
      <protection locked="0"/>
    </xf>
    <xf numFmtId="9" fontId="9" fillId="2" borderId="0" xfId="5" applyNumberFormat="1" applyFont="1" applyFill="1" applyProtection="1">
      <protection locked="0"/>
    </xf>
    <xf numFmtId="42" fontId="9" fillId="0" borderId="8" xfId="5" applyNumberFormat="1" applyFont="1" applyFill="1" applyBorder="1" applyProtection="1"/>
    <xf numFmtId="42" fontId="9" fillId="3" borderId="8" xfId="5" applyNumberFormat="1" applyFont="1" applyFill="1" applyBorder="1" applyProtection="1"/>
    <xf numFmtId="42" fontId="9" fillId="4" borderId="8" xfId="5" applyNumberFormat="1" applyFont="1" applyFill="1" applyBorder="1" applyProtection="1"/>
    <xf numFmtId="0" fontId="9" fillId="0" borderId="0" xfId="5" applyFont="1" applyProtection="1"/>
    <xf numFmtId="0" fontId="8" fillId="0" borderId="0" xfId="5" applyFont="1" applyProtection="1"/>
    <xf numFmtId="0" fontId="9" fillId="0" borderId="0" xfId="5" applyFont="1" applyAlignment="1" applyProtection="1">
      <alignment wrapText="1"/>
    </xf>
    <xf numFmtId="0" fontId="6" fillId="0" borderId="0" xfId="5" applyFont="1" applyAlignment="1" applyProtection="1">
      <alignment horizontal="center" wrapText="1"/>
    </xf>
    <xf numFmtId="42" fontId="9" fillId="0" borderId="0" xfId="5" applyNumberFormat="1" applyFont="1" applyProtection="1"/>
    <xf numFmtId="0" fontId="7" fillId="0" borderId="0" xfId="5" applyFont="1" applyAlignment="1" applyProtection="1">
      <alignment horizontal="left"/>
    </xf>
    <xf numFmtId="0" fontId="7" fillId="0" borderId="0" xfId="5" applyAlignment="1" applyProtection="1">
      <alignment horizontal="left"/>
    </xf>
    <xf numFmtId="0" fontId="9" fillId="0" borderId="0" xfId="5" applyFont="1" applyBorder="1" applyProtection="1"/>
    <xf numFmtId="0" fontId="4" fillId="0" borderId="0" xfId="5" applyFont="1" applyProtection="1"/>
    <xf numFmtId="42" fontId="4" fillId="0" borderId="0" xfId="5" applyNumberFormat="1" applyFont="1" applyProtection="1"/>
    <xf numFmtId="9" fontId="9" fillId="0" borderId="0" xfId="5" applyNumberFormat="1" applyFont="1" applyFill="1" applyProtection="1"/>
    <xf numFmtId="42" fontId="9" fillId="3" borderId="7" xfId="5" applyNumberFormat="1" applyFont="1" applyFill="1" applyBorder="1" applyProtection="1"/>
    <xf numFmtId="42" fontId="9" fillId="0" borderId="7" xfId="5" applyNumberFormat="1" applyFont="1" applyBorder="1" applyProtection="1"/>
    <xf numFmtId="0" fontId="9" fillId="0" borderId="8" xfId="5" applyFont="1" applyBorder="1" applyProtection="1"/>
    <xf numFmtId="42" fontId="9" fillId="0" borderId="8" xfId="5" applyNumberFormat="1" applyFont="1" applyBorder="1" applyProtection="1"/>
    <xf numFmtId="42" fontId="11" fillId="3" borderId="8" xfId="5" applyNumberFormat="1" applyFont="1" applyFill="1" applyBorder="1" applyProtection="1"/>
    <xf numFmtId="42" fontId="9" fillId="0" borderId="16" xfId="5" applyNumberFormat="1" applyFont="1" applyBorder="1" applyProtection="1"/>
    <xf numFmtId="0" fontId="8" fillId="0" borderId="0" xfId="5" applyFont="1" applyAlignment="1" applyProtection="1">
      <alignment horizontal="right"/>
    </xf>
    <xf numFmtId="164" fontId="9" fillId="0" borderId="0" xfId="6" applyNumberFormat="1" applyFont="1" applyProtection="1"/>
    <xf numFmtId="0" fontId="7" fillId="0" borderId="0" xfId="5" applyProtection="1"/>
    <xf numFmtId="0" fontId="9" fillId="6" borderId="22" xfId="5" applyFont="1" applyFill="1" applyBorder="1" applyProtection="1"/>
    <xf numFmtId="0" fontId="9" fillId="6" borderId="23" xfId="5" applyFont="1" applyFill="1" applyBorder="1" applyProtection="1"/>
    <xf numFmtId="0" fontId="9" fillId="6" borderId="24" xfId="5" applyFont="1" applyFill="1" applyBorder="1" applyProtection="1"/>
    <xf numFmtId="42" fontId="9" fillId="0" borderId="26" xfId="5" applyNumberFormat="1" applyFont="1" applyBorder="1" applyProtection="1"/>
    <xf numFmtId="3" fontId="3" fillId="0" borderId="1" xfId="1" applyNumberFormat="1" applyFont="1" applyBorder="1" applyAlignment="1" applyProtection="1">
      <alignment horizontal="center"/>
    </xf>
    <xf numFmtId="42" fontId="3" fillId="0" borderId="1" xfId="1" applyNumberFormat="1" applyFont="1" applyBorder="1" applyProtection="1"/>
    <xf numFmtId="3" fontId="3" fillId="0" borderId="2" xfId="1" applyNumberFormat="1" applyFont="1" applyFill="1" applyBorder="1" applyAlignment="1" applyProtection="1">
      <alignment horizontal="center"/>
    </xf>
    <xf numFmtId="42" fontId="3" fillId="0" borderId="1" xfId="1" applyNumberFormat="1" applyFont="1" applyFill="1" applyBorder="1" applyProtection="1"/>
    <xf numFmtId="3" fontId="2" fillId="0" borderId="0" xfId="1" applyNumberFormat="1" applyProtection="1"/>
    <xf numFmtId="0" fontId="0" fillId="0" borderId="0" xfId="0" applyProtection="1"/>
    <xf numFmtId="0" fontId="4" fillId="0" borderId="4" xfId="1" applyFont="1" applyBorder="1" applyAlignment="1" applyProtection="1">
      <alignment horizontal="center"/>
    </xf>
    <xf numFmtId="0" fontId="7" fillId="0" borderId="4" xfId="1" applyFont="1" applyBorder="1" applyProtection="1"/>
    <xf numFmtId="3" fontId="4" fillId="0" borderId="4" xfId="1" applyNumberFormat="1" applyFont="1" applyBorder="1" applyAlignment="1" applyProtection="1">
      <alignment horizontal="center"/>
    </xf>
    <xf numFmtId="0" fontId="9" fillId="0" borderId="0" xfId="5" applyFont="1" applyFill="1" applyProtection="1"/>
    <xf numFmtId="42" fontId="4" fillId="0" borderId="0" xfId="5" applyNumberFormat="1" applyFont="1" applyFill="1" applyBorder="1" applyProtection="1"/>
    <xf numFmtId="42" fontId="9" fillId="0" borderId="4" xfId="5" applyNumberFormat="1" applyFont="1" applyBorder="1" applyProtection="1"/>
    <xf numFmtId="44" fontId="0" fillId="0" borderId="0" xfId="0" applyNumberFormat="1" applyProtection="1"/>
    <xf numFmtId="44" fontId="7" fillId="0" borderId="0" xfId="5" applyNumberFormat="1" applyProtection="1"/>
    <xf numFmtId="42" fontId="9" fillId="2" borderId="0" xfId="5" applyNumberFormat="1" applyFont="1" applyFill="1" applyProtection="1">
      <protection locked="0"/>
    </xf>
    <xf numFmtId="42" fontId="9" fillId="2" borderId="9" xfId="5" applyNumberFormat="1" applyFont="1" applyFill="1" applyBorder="1" applyProtection="1">
      <protection locked="0"/>
    </xf>
    <xf numFmtId="0" fontId="9" fillId="0" borderId="0" xfId="5" applyFont="1" applyProtection="1"/>
    <xf numFmtId="0" fontId="8" fillId="0" borderId="0" xfId="5" applyFont="1" applyProtection="1"/>
    <xf numFmtId="42" fontId="9" fillId="0" borderId="0" xfId="5" applyNumberFormat="1" applyFont="1" applyProtection="1"/>
    <xf numFmtId="0" fontId="4" fillId="0" borderId="0" xfId="5" applyFont="1" applyProtection="1"/>
    <xf numFmtId="0" fontId="7" fillId="0" borderId="0" xfId="5" applyProtection="1"/>
    <xf numFmtId="0" fontId="0" fillId="8" borderId="0" xfId="0" applyFill="1"/>
    <xf numFmtId="42" fontId="4" fillId="0" borderId="4" xfId="1" applyNumberFormat="1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6" borderId="17" xfId="0" applyFill="1" applyBorder="1"/>
    <xf numFmtId="0" fontId="0" fillId="6" borderId="19" xfId="0" applyFill="1" applyBorder="1"/>
    <xf numFmtId="0" fontId="0" fillId="6" borderId="20" xfId="0" applyFill="1" applyBorder="1"/>
    <xf numFmtId="0" fontId="12" fillId="0" borderId="7" xfId="5" applyFont="1" applyBorder="1" applyAlignment="1" applyProtection="1">
      <alignment horizontal="center" wrapText="1"/>
    </xf>
    <xf numFmtId="0" fontId="0" fillId="0" borderId="0" xfId="0" applyFill="1" applyProtection="1"/>
    <xf numFmtId="0" fontId="7" fillId="0" borderId="0" xfId="5"/>
    <xf numFmtId="0" fontId="7" fillId="0" borderId="0" xfId="5" applyFont="1" applyProtection="1"/>
    <xf numFmtId="0" fontId="7" fillId="0" borderId="0" xfId="5" applyProtection="1"/>
    <xf numFmtId="0" fontId="1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0" fillId="8" borderId="0" xfId="0" applyFill="1" applyProtection="1"/>
    <xf numFmtId="0" fontId="7" fillId="0" borderId="5" xfId="1" applyFont="1" applyFill="1" applyBorder="1"/>
    <xf numFmtId="0" fontId="2" fillId="0" borderId="0" xfId="1"/>
    <xf numFmtId="0" fontId="13" fillId="0" borderId="0" xfId="1" applyFont="1" applyAlignment="1">
      <alignment horizontal="right"/>
    </xf>
    <xf numFmtId="9" fontId="13" fillId="0" borderId="0" xfId="4" applyFont="1"/>
    <xf numFmtId="0" fontId="7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4" xfId="1" applyFont="1" applyBorder="1"/>
    <xf numFmtId="0" fontId="7" fillId="0" borderId="4" xfId="1" applyFont="1" applyBorder="1"/>
    <xf numFmtId="0" fontId="6" fillId="0" borderId="0" xfId="1" applyFont="1"/>
    <xf numFmtId="0" fontId="7" fillId="0" borderId="2" xfId="1" applyFont="1" applyBorder="1"/>
    <xf numFmtId="8" fontId="7" fillId="0" borderId="0" xfId="1" applyNumberFormat="1" applyFont="1"/>
    <xf numFmtId="10" fontId="7" fillId="2" borderId="0" xfId="4" applyNumberFormat="1" applyFont="1" applyFill="1" applyProtection="1">
      <protection locked="0"/>
    </xf>
    <xf numFmtId="1" fontId="7" fillId="2" borderId="0" xfId="1" applyNumberFormat="1" applyFont="1" applyFill="1" applyProtection="1">
      <protection locked="0"/>
    </xf>
    <xf numFmtId="10" fontId="7" fillId="2" borderId="0" xfId="1" applyNumberFormat="1" applyFont="1" applyFill="1" applyProtection="1">
      <protection locked="0"/>
    </xf>
    <xf numFmtId="10" fontId="7" fillId="0" borderId="0" xfId="1" applyNumberFormat="1" applyFont="1" applyProtection="1">
      <protection locked="0"/>
    </xf>
    <xf numFmtId="1" fontId="7" fillId="0" borderId="0" xfId="1" applyNumberFormat="1" applyFont="1" applyProtection="1">
      <protection locked="0"/>
    </xf>
    <xf numFmtId="0" fontId="7" fillId="2" borderId="5" xfId="1" applyFont="1" applyFill="1" applyBorder="1" applyProtection="1">
      <protection locked="0"/>
    </xf>
    <xf numFmtId="0" fontId="7" fillId="0" borderId="0" xfId="1" applyFont="1" applyAlignment="1">
      <alignment horizontal="center" wrapText="1"/>
    </xf>
    <xf numFmtId="0" fontId="7" fillId="0" borderId="12" xfId="1" applyFont="1" applyBorder="1"/>
    <xf numFmtId="0" fontId="7" fillId="0" borderId="27" xfId="1" applyFont="1" applyBorder="1"/>
    <xf numFmtId="0" fontId="7" fillId="0" borderId="14" xfId="1" applyFont="1" applyFill="1" applyBorder="1"/>
    <xf numFmtId="0" fontId="7" fillId="0" borderId="5" xfId="1" applyFont="1" applyBorder="1"/>
    <xf numFmtId="9" fontId="7" fillId="2" borderId="15" xfId="4" applyFont="1" applyFill="1" applyBorder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8" fontId="7" fillId="0" borderId="0" xfId="1" applyNumberFormat="1" applyFont="1" applyProtection="1">
      <protection locked="0"/>
    </xf>
    <xf numFmtId="0" fontId="0" fillId="0" borderId="0" xfId="0" applyBorder="1"/>
    <xf numFmtId="0" fontId="7" fillId="0" borderId="0" xfId="1" applyFont="1" applyBorder="1"/>
    <xf numFmtId="8" fontId="2" fillId="0" borderId="0" xfId="1" applyNumberFormat="1"/>
    <xf numFmtId="166" fontId="7" fillId="0" borderId="0" xfId="1" applyNumberFormat="1" applyFont="1"/>
    <xf numFmtId="9" fontId="9" fillId="5" borderId="0" xfId="5" applyNumberFormat="1" applyFont="1" applyFill="1" applyProtection="1">
      <protection locked="0"/>
    </xf>
    <xf numFmtId="0" fontId="4" fillId="0" borderId="4" xfId="1" applyFont="1" applyBorder="1" applyProtection="1"/>
    <xf numFmtId="0" fontId="0" fillId="5" borderId="0" xfId="0" applyFont="1" applyFill="1" applyBorder="1" applyProtection="1">
      <protection locked="0"/>
    </xf>
    <xf numFmtId="10" fontId="9" fillId="5" borderId="0" xfId="7" applyNumberFormat="1" applyFont="1" applyFill="1" applyAlignment="1" applyProtection="1">
      <alignment horizontal="center"/>
      <protection locked="0"/>
    </xf>
    <xf numFmtId="42" fontId="9" fillId="5" borderId="0" xfId="5" applyNumberFormat="1" applyFont="1" applyFill="1" applyProtection="1">
      <protection locked="0"/>
    </xf>
    <xf numFmtId="167" fontId="7" fillId="0" borderId="13" xfId="1" applyNumberFormat="1" applyFont="1" applyBorder="1"/>
    <xf numFmtId="42" fontId="3" fillId="0" borderId="5" xfId="1" applyNumberFormat="1" applyFont="1" applyBorder="1" applyProtection="1"/>
    <xf numFmtId="42" fontId="3" fillId="0" borderId="2" xfId="1" applyNumberFormat="1" applyFont="1" applyBorder="1" applyProtection="1"/>
    <xf numFmtId="42" fontId="3" fillId="0" borderId="4" xfId="1" applyNumberFormat="1" applyFont="1" applyBorder="1" applyProtection="1"/>
    <xf numFmtId="42" fontId="3" fillId="2" borderId="6" xfId="1" applyNumberFormat="1" applyFont="1" applyFill="1" applyBorder="1" applyProtection="1">
      <protection locked="0"/>
    </xf>
    <xf numFmtId="42" fontId="9" fillId="2" borderId="5" xfId="5" applyNumberFormat="1" applyFont="1" applyFill="1" applyBorder="1" applyProtection="1">
      <protection locked="0"/>
    </xf>
    <xf numFmtId="42" fontId="9" fillId="2" borderId="2" xfId="5" applyNumberFormat="1" applyFont="1" applyFill="1" applyBorder="1" applyProtection="1">
      <protection locked="0"/>
    </xf>
    <xf numFmtId="42" fontId="4" fillId="0" borderId="5" xfId="5" applyNumberFormat="1" applyFont="1" applyFill="1" applyBorder="1" applyProtection="1"/>
    <xf numFmtId="42" fontId="4" fillId="2" borderId="0" xfId="5" applyNumberFormat="1" applyFont="1" applyFill="1" applyBorder="1" applyProtection="1">
      <protection locked="0"/>
    </xf>
    <xf numFmtId="42" fontId="4" fillId="0" borderId="5" xfId="5" applyNumberFormat="1" applyFont="1" applyBorder="1" applyProtection="1"/>
    <xf numFmtId="42" fontId="4" fillId="0" borderId="4" xfId="5" applyNumberFormat="1" applyFont="1" applyBorder="1" applyProtection="1"/>
    <xf numFmtId="42" fontId="9" fillId="0" borderId="5" xfId="5" applyNumberFormat="1" applyFont="1" applyBorder="1" applyProtection="1"/>
    <xf numFmtId="42" fontId="7" fillId="0" borderId="0" xfId="1" applyNumberFormat="1" applyFont="1"/>
    <xf numFmtId="42" fontId="7" fillId="0" borderId="4" xfId="1" applyNumberFormat="1" applyFont="1" applyBorder="1"/>
    <xf numFmtId="42" fontId="7" fillId="7" borderId="0" xfId="1" applyNumberFormat="1" applyFont="1" applyFill="1" applyProtection="1">
      <protection locked="0"/>
    </xf>
    <xf numFmtId="42" fontId="7" fillId="2" borderId="0" xfId="1" applyNumberFormat="1" applyFont="1" applyFill="1" applyProtection="1">
      <protection locked="0"/>
    </xf>
    <xf numFmtId="42" fontId="7" fillId="2" borderId="0" xfId="1" applyNumberFormat="1" applyFont="1" applyFill="1" applyBorder="1" applyProtection="1">
      <protection locked="0"/>
    </xf>
    <xf numFmtId="42" fontId="7" fillId="0" borderId="2" xfId="1" applyNumberFormat="1" applyFont="1" applyBorder="1"/>
    <xf numFmtId="0" fontId="17" fillId="0" borderId="0" xfId="0" applyFont="1"/>
    <xf numFmtId="0" fontId="16" fillId="0" borderId="0" xfId="0" applyFont="1" applyBorder="1"/>
    <xf numFmtId="0" fontId="18" fillId="0" borderId="0" xfId="0" applyFont="1" applyAlignment="1">
      <alignment horizontal="left"/>
    </xf>
    <xf numFmtId="0" fontId="14" fillId="0" borderId="0" xfId="0" applyFont="1" applyFill="1" applyProtection="1"/>
    <xf numFmtId="0" fontId="18" fillId="0" borderId="0" xfId="0" applyFont="1" applyFill="1" applyAlignment="1">
      <alignment horizontal="right"/>
    </xf>
    <xf numFmtId="42" fontId="3" fillId="2" borderId="1" xfId="1" applyNumberFormat="1" applyFont="1" applyFill="1" applyBorder="1" applyAlignment="1" applyProtection="1">
      <alignment horizontal="center"/>
      <protection locked="0"/>
    </xf>
    <xf numFmtId="168" fontId="9" fillId="2" borderId="0" xfId="5" applyNumberFormat="1" applyFont="1" applyFill="1" applyProtection="1">
      <protection locked="0"/>
    </xf>
    <xf numFmtId="0" fontId="9" fillId="0" borderId="25" xfId="5" applyFont="1" applyBorder="1" applyProtection="1"/>
    <xf numFmtId="0" fontId="19" fillId="0" borderId="0" xfId="0" applyFont="1" applyProtection="1"/>
    <xf numFmtId="0" fontId="19" fillId="0" borderId="0" xfId="0" applyFont="1"/>
    <xf numFmtId="0" fontId="3" fillId="0" borderId="0" xfId="5" applyFont="1" applyProtection="1"/>
    <xf numFmtId="0" fontId="2" fillId="0" borderId="0" xfId="5" applyFont="1" applyProtection="1"/>
    <xf numFmtId="0" fontId="7" fillId="0" borderId="0" xfId="1" applyFont="1" applyAlignment="1">
      <alignment horizontal="center"/>
    </xf>
    <xf numFmtId="0" fontId="2" fillId="0" borderId="0" xfId="1" applyFont="1"/>
    <xf numFmtId="0" fontId="20" fillId="0" borderId="0" xfId="0" applyFont="1" applyProtection="1"/>
    <xf numFmtId="0" fontId="3" fillId="0" borderId="25" xfId="5" applyFont="1" applyBorder="1" applyProtection="1"/>
    <xf numFmtId="0" fontId="2" fillId="0" borderId="0" xfId="1" applyFont="1" applyFill="1"/>
    <xf numFmtId="0" fontId="13" fillId="0" borderId="0" xfId="1" applyFont="1" applyFill="1" applyAlignment="1">
      <alignment horizontal="right"/>
    </xf>
    <xf numFmtId="0" fontId="2" fillId="0" borderId="0" xfId="1" applyFill="1"/>
    <xf numFmtId="0" fontId="7" fillId="0" borderId="0" xfId="1" applyFont="1" applyFill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4" fillId="0" borderId="28" xfId="1" applyFont="1" applyBorder="1" applyAlignment="1" applyProtection="1">
      <alignment horizontal="center" wrapText="1"/>
    </xf>
    <xf numFmtId="0" fontId="4" fillId="0" borderId="29" xfId="1" applyFont="1" applyBorder="1" applyAlignment="1" applyProtection="1">
      <alignment horizontal="center" wrapText="1"/>
    </xf>
    <xf numFmtId="0" fontId="4" fillId="0" borderId="29" xfId="1" applyFont="1" applyFill="1" applyBorder="1" applyAlignment="1" applyProtection="1">
      <alignment horizontal="center" wrapText="1"/>
    </xf>
    <xf numFmtId="0" fontId="0" fillId="0" borderId="19" xfId="0" applyBorder="1"/>
    <xf numFmtId="0" fontId="3" fillId="2" borderId="31" xfId="1" applyFont="1" applyFill="1" applyBorder="1" applyAlignment="1" applyProtection="1">
      <alignment horizontal="center"/>
      <protection locked="0"/>
    </xf>
    <xf numFmtId="0" fontId="3" fillId="0" borderId="30" xfId="1" applyFont="1" applyFill="1" applyBorder="1" applyAlignment="1" applyProtection="1"/>
    <xf numFmtId="0" fontId="3" fillId="0" borderId="32" xfId="1" applyFont="1" applyBorder="1" applyAlignment="1" applyProtection="1"/>
    <xf numFmtId="0" fontId="3" fillId="0" borderId="33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center"/>
    </xf>
    <xf numFmtId="3" fontId="3" fillId="0" borderId="35" xfId="1" applyNumberFormat="1" applyFont="1" applyBorder="1" applyAlignment="1" applyProtection="1">
      <alignment horizontal="center"/>
    </xf>
    <xf numFmtId="42" fontId="3" fillId="0" borderId="35" xfId="1" applyNumberFormat="1" applyFont="1" applyBorder="1" applyProtection="1"/>
    <xf numFmtId="9" fontId="0" fillId="0" borderId="20" xfId="8" applyFont="1" applyBorder="1"/>
    <xf numFmtId="9" fontId="0" fillId="0" borderId="38" xfId="8" applyFont="1" applyBorder="1"/>
    <xf numFmtId="0" fontId="9" fillId="0" borderId="0" xfId="1" applyFont="1" applyBorder="1" applyAlignment="1" applyProtection="1">
      <alignment vertical="top" wrapText="1"/>
    </xf>
    <xf numFmtId="0" fontId="1" fillId="0" borderId="0" xfId="0" applyFont="1" applyAlignment="1">
      <alignment horizontal="right"/>
    </xf>
    <xf numFmtId="0" fontId="21" fillId="0" borderId="0" xfId="0" applyFont="1"/>
    <xf numFmtId="0" fontId="24" fillId="0" borderId="37" xfId="0" applyFont="1" applyBorder="1" applyAlignment="1">
      <alignment horizontal="center" wrapText="1"/>
    </xf>
    <xf numFmtId="0" fontId="25" fillId="0" borderId="0" xfId="0" applyFont="1" applyProtection="1"/>
    <xf numFmtId="0" fontId="25" fillId="0" borderId="0" xfId="0" applyFont="1"/>
    <xf numFmtId="0" fontId="0" fillId="0" borderId="25" xfId="0" applyBorder="1"/>
    <xf numFmtId="0" fontId="0" fillId="0" borderId="21" xfId="0" applyBorder="1"/>
    <xf numFmtId="9" fontId="0" fillId="5" borderId="38" xfId="8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0" borderId="25" xfId="1" applyFont="1" applyBorder="1" applyAlignment="1" applyProtection="1">
      <alignment horizontal="center" vertical="top" wrapText="1"/>
    </xf>
    <xf numFmtId="0" fontId="3" fillId="0" borderId="0" xfId="1" applyFont="1" applyBorder="1" applyAlignment="1" applyProtection="1">
      <alignment horizontal="center" vertical="top" wrapText="1"/>
    </xf>
    <xf numFmtId="0" fontId="3" fillId="0" borderId="21" xfId="1" applyFont="1" applyBorder="1" applyAlignment="1" applyProtection="1">
      <alignment horizontal="center" vertical="top" wrapText="1"/>
    </xf>
    <xf numFmtId="0" fontId="3" fillId="0" borderId="12" xfId="1" applyFont="1" applyBorder="1" applyAlignment="1" applyProtection="1">
      <alignment horizontal="center" vertical="top" wrapText="1"/>
    </xf>
    <xf numFmtId="0" fontId="3" fillId="0" borderId="27" xfId="1" applyFont="1" applyBorder="1" applyAlignment="1" applyProtection="1">
      <alignment horizontal="center" vertical="top" wrapText="1"/>
    </xf>
    <xf numFmtId="0" fontId="3" fillId="0" borderId="13" xfId="1" applyFont="1" applyBorder="1" applyAlignment="1" applyProtection="1">
      <alignment horizontal="center" vertical="top" wrapText="1"/>
    </xf>
    <xf numFmtId="0" fontId="3" fillId="0" borderId="36" xfId="1" applyFont="1" applyBorder="1" applyAlignment="1" applyProtection="1">
      <alignment horizontal="center"/>
    </xf>
    <xf numFmtId="0" fontId="3" fillId="0" borderId="33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19" xfId="1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9" fillId="2" borderId="5" xfId="1" applyFont="1" applyFill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 vertical="top" wrapText="1"/>
    </xf>
    <xf numFmtId="0" fontId="3" fillId="0" borderId="5" xfId="1" applyFont="1" applyBorder="1" applyAlignment="1" applyProtection="1">
      <alignment horizontal="center" vertical="top" wrapText="1"/>
    </xf>
    <xf numFmtId="0" fontId="3" fillId="0" borderId="15" xfId="1" applyFont="1" applyBorder="1" applyAlignment="1" applyProtection="1">
      <alignment horizontal="center" vertical="top" wrapText="1"/>
    </xf>
    <xf numFmtId="0" fontId="3" fillId="0" borderId="1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4" fillId="0" borderId="30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5" fillId="0" borderId="0" xfId="5" applyFont="1" applyAlignment="1" applyProtection="1">
      <alignment horizontal="center"/>
    </xf>
    <xf numFmtId="0" fontId="7" fillId="0" borderId="0" xfId="5" applyFont="1" applyAlignment="1" applyProtection="1">
      <alignment horizontal="center" vertical="top"/>
    </xf>
    <xf numFmtId="0" fontId="4" fillId="0" borderId="0" xfId="5" applyFont="1" applyAlignment="1" applyProtection="1">
      <alignment horizontal="center"/>
    </xf>
    <xf numFmtId="0" fontId="9" fillId="5" borderId="5" xfId="5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9" fillId="2" borderId="5" xfId="5" applyFont="1" applyFill="1" applyBorder="1" applyAlignment="1" applyProtection="1">
      <alignment horizontal="left"/>
      <protection locked="0"/>
    </xf>
    <xf numFmtId="0" fontId="9" fillId="2" borderId="0" xfId="5" applyFont="1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7" fillId="0" borderId="0" xfId="5" applyFont="1" applyAlignment="1" applyProtection="1">
      <alignment horizontal="left" vertical="top" wrapText="1"/>
    </xf>
    <xf numFmtId="0" fontId="7" fillId="0" borderId="0" xfId="5" applyFont="1" applyAlignment="1" applyProtection="1">
      <alignment horizontal="left"/>
    </xf>
    <xf numFmtId="0" fontId="9" fillId="0" borderId="0" xfId="5" applyFont="1" applyAlignment="1" applyProtection="1">
      <alignment horizontal="left"/>
    </xf>
    <xf numFmtId="0" fontId="8" fillId="0" borderId="0" xfId="5" applyFont="1" applyAlignment="1" applyProtection="1">
      <alignment horizontal="left"/>
    </xf>
    <xf numFmtId="0" fontId="9" fillId="0" borderId="12" xfId="5" applyFont="1" applyBorder="1" applyAlignment="1" applyProtection="1"/>
    <xf numFmtId="0" fontId="0" fillId="0" borderId="13" xfId="0" applyBorder="1" applyAlignment="1"/>
    <xf numFmtId="0" fontId="9" fillId="0" borderId="25" xfId="5" applyFont="1" applyBorder="1" applyAlignment="1" applyProtection="1"/>
    <xf numFmtId="0" fontId="0" fillId="0" borderId="21" xfId="0" applyBorder="1" applyAlignment="1"/>
    <xf numFmtId="0" fontId="9" fillId="2" borderId="25" xfId="5" applyFont="1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8" borderId="0" xfId="0" applyFill="1" applyAlignment="1"/>
    <xf numFmtId="0" fontId="0" fillId="0" borderId="0" xfId="0" applyAlignment="1"/>
    <xf numFmtId="0" fontId="9" fillId="2" borderId="14" xfId="5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9" fillId="0" borderId="0" xfId="5" applyFont="1" applyAlignment="1" applyProtection="1"/>
    <xf numFmtId="0" fontId="10" fillId="0" borderId="0" xfId="5" applyFont="1" applyAlignment="1" applyProtection="1">
      <alignment horizontal="center" vertical="top"/>
    </xf>
    <xf numFmtId="0" fontId="3" fillId="0" borderId="25" xfId="5" applyFont="1" applyBorder="1" applyAlignment="1" applyProtection="1"/>
    <xf numFmtId="0" fontId="20" fillId="0" borderId="21" xfId="0" applyFont="1" applyBorder="1" applyAlignment="1"/>
    <xf numFmtId="0" fontId="0" fillId="0" borderId="5" xfId="0" applyBorder="1" applyAlignment="1" applyProtection="1">
      <alignment horizontal="left"/>
      <protection locked="0"/>
    </xf>
    <xf numFmtId="0" fontId="9" fillId="2" borderId="2" xfId="5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9" fillId="0" borderId="0" xfId="5" applyFont="1" applyAlignment="1" applyProtection="1">
      <alignment horizontal="center"/>
    </xf>
    <xf numFmtId="0" fontId="7" fillId="0" borderId="0" xfId="5" applyAlignment="1" applyProtection="1"/>
    <xf numFmtId="42" fontId="7" fillId="0" borderId="0" xfId="5" applyNumberFormat="1" applyAlignment="1" applyProtection="1"/>
    <xf numFmtId="42" fontId="7" fillId="2" borderId="0" xfId="5" applyNumberFormat="1" applyFill="1" applyAlignment="1" applyProtection="1">
      <protection locked="0"/>
    </xf>
    <xf numFmtId="0" fontId="7" fillId="0" borderId="0" xfId="5" applyNumberFormat="1" applyAlignment="1" applyProtection="1"/>
    <xf numFmtId="0" fontId="7" fillId="0" borderId="0" xfId="5" applyBorder="1" applyAlignment="1" applyProtection="1"/>
    <xf numFmtId="0" fontId="0" fillId="8" borderId="0" xfId="0" applyFill="1" applyAlignment="1" applyProtection="1"/>
    <xf numFmtId="9" fontId="7" fillId="0" borderId="0" xfId="5" applyNumberFormat="1" applyAlignment="1" applyProtection="1"/>
    <xf numFmtId="37" fontId="7" fillId="0" borderId="0" xfId="5" applyNumberFormat="1" applyAlignment="1" applyProtection="1"/>
    <xf numFmtId="0" fontId="7" fillId="0" borderId="0" xfId="5" applyAlignment="1" applyProtection="1">
      <alignment horizontal="center"/>
    </xf>
    <xf numFmtId="1" fontId="7" fillId="2" borderId="0" xfId="5" applyNumberFormat="1" applyFill="1" applyAlignment="1" applyProtection="1">
      <protection locked="0"/>
    </xf>
    <xf numFmtId="0" fontId="15" fillId="0" borderId="0" xfId="0" applyFont="1" applyBorder="1" applyAlignment="1"/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7" fillId="0" borderId="0" xfId="0" applyFont="1" applyAlignment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44" fontId="7" fillId="0" borderId="0" xfId="1" applyNumberFormat="1" applyFont="1"/>
  </cellXfs>
  <cellStyles count="9">
    <cellStyle name="Comma 2" xfId="2"/>
    <cellStyle name="Currency 2" xfId="3"/>
    <cellStyle name="Currency 3" xfId="6"/>
    <cellStyle name="Normal" xfId="0" builtinId="0"/>
    <cellStyle name="Normal 2" xfId="1"/>
    <cellStyle name="Normal 3" xfId="5"/>
    <cellStyle name="Percent" xfId="8" builtinId="5"/>
    <cellStyle name="Percent 2" xfId="4"/>
    <cellStyle name="Percent 3" xfId="7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O15" sqref="O15"/>
    </sheetView>
  </sheetViews>
  <sheetFormatPr defaultRowHeight="15" x14ac:dyDescent="0.25"/>
  <cols>
    <col min="1" max="1" width="9.85546875" customWidth="1"/>
    <col min="2" max="2" width="6.7109375" customWidth="1"/>
    <col min="3" max="3" width="13.28515625" customWidth="1"/>
    <col min="4" max="4" width="16.28515625" customWidth="1"/>
    <col min="5" max="5" width="9.5703125" customWidth="1"/>
    <col min="6" max="7" width="10" customWidth="1"/>
    <col min="8" max="8" width="12.85546875" customWidth="1"/>
    <col min="9" max="9" width="15.42578125" customWidth="1"/>
    <col min="10" max="10" width="11.42578125" customWidth="1"/>
  </cols>
  <sheetData>
    <row r="1" spans="1:10" x14ac:dyDescent="0.25">
      <c r="B1" s="165" t="s">
        <v>149</v>
      </c>
      <c r="C1" s="173"/>
      <c r="D1" s="173"/>
      <c r="E1" s="173"/>
      <c r="H1" s="63" t="s">
        <v>150</v>
      </c>
      <c r="I1" s="108"/>
      <c r="J1" s="108"/>
    </row>
    <row r="2" spans="1:10" ht="6" customHeight="1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10" ht="15.75" x14ac:dyDescent="0.25">
      <c r="A3" s="187" t="s">
        <v>0</v>
      </c>
      <c r="B3" s="187"/>
      <c r="C3" s="187"/>
      <c r="D3" s="187"/>
      <c r="E3" s="187"/>
      <c r="F3" s="187"/>
      <c r="G3" s="187"/>
      <c r="H3" s="187"/>
      <c r="I3" s="187"/>
    </row>
    <row r="4" spans="1:10" s="166" customFormat="1" ht="12" customHeight="1" thickBot="1" x14ac:dyDescent="0.3">
      <c r="A4" s="183" t="s">
        <v>1</v>
      </c>
      <c r="B4" s="183"/>
      <c r="C4" s="183"/>
      <c r="D4" s="183"/>
      <c r="E4" s="183"/>
      <c r="F4" s="183"/>
      <c r="G4" s="183"/>
      <c r="H4" s="183"/>
      <c r="I4" s="183"/>
    </row>
    <row r="5" spans="1:10" ht="96.75" customHeight="1" x14ac:dyDescent="0.25">
      <c r="A5" s="151" t="s">
        <v>19</v>
      </c>
      <c r="B5" s="152" t="s">
        <v>2</v>
      </c>
      <c r="C5" s="153" t="s">
        <v>208</v>
      </c>
      <c r="D5" s="152" t="s">
        <v>3</v>
      </c>
      <c r="E5" s="152" t="s">
        <v>4</v>
      </c>
      <c r="F5" s="152" t="s">
        <v>5</v>
      </c>
      <c r="G5" s="152" t="s">
        <v>6</v>
      </c>
      <c r="H5" s="152" t="s">
        <v>7</v>
      </c>
      <c r="I5" s="152" t="s">
        <v>8</v>
      </c>
      <c r="J5" s="167" t="s">
        <v>260</v>
      </c>
    </row>
    <row r="6" spans="1:10" ht="15.75" x14ac:dyDescent="0.25">
      <c r="A6" s="184" t="s">
        <v>255</v>
      </c>
      <c r="B6" s="185"/>
      <c r="C6" s="185"/>
      <c r="D6" s="185"/>
      <c r="E6" s="185"/>
      <c r="F6" s="185"/>
      <c r="G6" s="185"/>
      <c r="H6" s="185"/>
      <c r="I6" s="185"/>
      <c r="J6" s="186"/>
    </row>
    <row r="7" spans="1:10" ht="15.75" x14ac:dyDescent="0.25">
      <c r="A7" s="155"/>
      <c r="B7" s="2"/>
      <c r="C7" s="2"/>
      <c r="D7" s="39">
        <f>B7*C7</f>
        <v>0</v>
      </c>
      <c r="E7" s="2"/>
      <c r="F7" s="134">
        <v>0</v>
      </c>
      <c r="G7" s="134">
        <v>0</v>
      </c>
      <c r="H7" s="40">
        <f>F7-G7</f>
        <v>0</v>
      </c>
      <c r="I7" s="40">
        <f>H7*B7</f>
        <v>0</v>
      </c>
      <c r="J7" s="172"/>
    </row>
    <row r="8" spans="1:10" ht="15.75" x14ac:dyDescent="0.25">
      <c r="A8" s="155"/>
      <c r="B8" s="2"/>
      <c r="C8" s="2"/>
      <c r="D8" s="39">
        <f t="shared" ref="D8:D20" si="0">B8*C8</f>
        <v>0</v>
      </c>
      <c r="E8" s="2"/>
      <c r="F8" s="134">
        <v>0</v>
      </c>
      <c r="G8" s="134">
        <v>0</v>
      </c>
      <c r="H8" s="40">
        <f t="shared" ref="H8:H20" si="1">F8-G8</f>
        <v>0</v>
      </c>
      <c r="I8" s="40">
        <f t="shared" ref="I8:I20" si="2">H8*B8</f>
        <v>0</v>
      </c>
      <c r="J8" s="172"/>
    </row>
    <row r="9" spans="1:10" ht="15.75" x14ac:dyDescent="0.25">
      <c r="A9" s="155"/>
      <c r="B9" s="2"/>
      <c r="C9" s="2"/>
      <c r="D9" s="39">
        <f t="shared" si="0"/>
        <v>0</v>
      </c>
      <c r="E9" s="2"/>
      <c r="F9" s="134">
        <v>0</v>
      </c>
      <c r="G9" s="134">
        <v>0</v>
      </c>
      <c r="H9" s="40">
        <f t="shared" si="1"/>
        <v>0</v>
      </c>
      <c r="I9" s="40">
        <f t="shared" si="2"/>
        <v>0</v>
      </c>
      <c r="J9" s="172"/>
    </row>
    <row r="10" spans="1:10" ht="15.75" x14ac:dyDescent="0.25">
      <c r="A10" s="155"/>
      <c r="B10" s="2"/>
      <c r="C10" s="2"/>
      <c r="D10" s="39">
        <f t="shared" ref="D10:D12" si="3">B10*C10</f>
        <v>0</v>
      </c>
      <c r="E10" s="2"/>
      <c r="F10" s="134">
        <v>0</v>
      </c>
      <c r="G10" s="134">
        <v>0</v>
      </c>
      <c r="H10" s="40">
        <f t="shared" ref="H10:H12" si="4">F10-G10</f>
        <v>0</v>
      </c>
      <c r="I10" s="40">
        <f t="shared" ref="I10:I12" si="5">H10*B10</f>
        <v>0</v>
      </c>
      <c r="J10" s="172"/>
    </row>
    <row r="11" spans="1:10" ht="15.75" x14ac:dyDescent="0.25">
      <c r="A11" s="155"/>
      <c r="B11" s="2"/>
      <c r="C11" s="2"/>
      <c r="D11" s="39">
        <f t="shared" si="3"/>
        <v>0</v>
      </c>
      <c r="E11" s="2"/>
      <c r="F11" s="134">
        <v>0</v>
      </c>
      <c r="G11" s="134">
        <v>0</v>
      </c>
      <c r="H11" s="40">
        <f t="shared" si="4"/>
        <v>0</v>
      </c>
      <c r="I11" s="40">
        <f t="shared" si="5"/>
        <v>0</v>
      </c>
      <c r="J11" s="172"/>
    </row>
    <row r="12" spans="1:10" ht="15.75" x14ac:dyDescent="0.25">
      <c r="A12" s="155"/>
      <c r="B12" s="2"/>
      <c r="C12" s="2"/>
      <c r="D12" s="39">
        <f t="shared" si="3"/>
        <v>0</v>
      </c>
      <c r="E12" s="2"/>
      <c r="F12" s="134">
        <v>0</v>
      </c>
      <c r="G12" s="134">
        <v>0</v>
      </c>
      <c r="H12" s="40">
        <f t="shared" si="4"/>
        <v>0</v>
      </c>
      <c r="I12" s="40">
        <f t="shared" si="5"/>
        <v>0</v>
      </c>
      <c r="J12" s="172"/>
    </row>
    <row r="13" spans="1:10" ht="15.75" x14ac:dyDescent="0.25">
      <c r="A13" s="155"/>
      <c r="B13" s="2"/>
      <c r="C13" s="2"/>
      <c r="D13" s="39">
        <f t="shared" ref="D13" si="6">B13*C13</f>
        <v>0</v>
      </c>
      <c r="E13" s="2"/>
      <c r="F13" s="134">
        <v>0</v>
      </c>
      <c r="G13" s="134">
        <v>0</v>
      </c>
      <c r="H13" s="40">
        <f t="shared" ref="H13" si="7">F13-G13</f>
        <v>0</v>
      </c>
      <c r="I13" s="40">
        <f t="shared" ref="I13" si="8">H13*B13</f>
        <v>0</v>
      </c>
      <c r="J13" s="172"/>
    </row>
    <row r="14" spans="1:10" ht="15.75" x14ac:dyDescent="0.25">
      <c r="A14" s="155"/>
      <c r="B14" s="2"/>
      <c r="C14" s="3"/>
      <c r="D14" s="39">
        <f t="shared" si="0"/>
        <v>0</v>
      </c>
      <c r="E14" s="2"/>
      <c r="F14" s="134">
        <v>0</v>
      </c>
      <c r="G14" s="134">
        <v>0</v>
      </c>
      <c r="H14" s="40">
        <f t="shared" si="1"/>
        <v>0</v>
      </c>
      <c r="I14" s="40">
        <f t="shared" si="2"/>
        <v>0</v>
      </c>
      <c r="J14" s="172"/>
    </row>
    <row r="15" spans="1:10" ht="15.75" x14ac:dyDescent="0.25">
      <c r="A15" s="155"/>
      <c r="B15" s="2"/>
      <c r="C15" s="2"/>
      <c r="D15" s="39">
        <f t="shared" ref="D15:D18" si="9">B15*C15</f>
        <v>0</v>
      </c>
      <c r="E15" s="2"/>
      <c r="F15" s="134">
        <v>0</v>
      </c>
      <c r="G15" s="134">
        <v>0</v>
      </c>
      <c r="H15" s="40">
        <f t="shared" ref="H15:H18" si="10">F15-G15</f>
        <v>0</v>
      </c>
      <c r="I15" s="40">
        <f t="shared" ref="I15:I18" si="11">H15*B15</f>
        <v>0</v>
      </c>
      <c r="J15" s="172"/>
    </row>
    <row r="16" spans="1:10" ht="15.75" x14ac:dyDescent="0.25">
      <c r="A16" s="155"/>
      <c r="B16" s="2"/>
      <c r="C16" s="2"/>
      <c r="D16" s="39">
        <f t="shared" si="9"/>
        <v>0</v>
      </c>
      <c r="E16" s="2"/>
      <c r="F16" s="134">
        <v>0</v>
      </c>
      <c r="G16" s="134">
        <v>0</v>
      </c>
      <c r="H16" s="40">
        <f t="shared" si="10"/>
        <v>0</v>
      </c>
      <c r="I16" s="40">
        <f t="shared" si="11"/>
        <v>0</v>
      </c>
      <c r="J16" s="172"/>
    </row>
    <row r="17" spans="1:10" ht="15.75" x14ac:dyDescent="0.25">
      <c r="A17" s="155"/>
      <c r="B17" s="2"/>
      <c r="C17" s="2"/>
      <c r="D17" s="39">
        <f t="shared" si="9"/>
        <v>0</v>
      </c>
      <c r="E17" s="2"/>
      <c r="F17" s="134">
        <v>0</v>
      </c>
      <c r="G17" s="134">
        <v>0</v>
      </c>
      <c r="H17" s="40">
        <f t="shared" si="10"/>
        <v>0</v>
      </c>
      <c r="I17" s="40">
        <f t="shared" si="11"/>
        <v>0</v>
      </c>
      <c r="J17" s="172"/>
    </row>
    <row r="18" spans="1:10" ht="15.75" x14ac:dyDescent="0.25">
      <c r="A18" s="155"/>
      <c r="B18" s="2"/>
      <c r="C18" s="3"/>
      <c r="D18" s="39">
        <f t="shared" si="9"/>
        <v>0</v>
      </c>
      <c r="E18" s="2"/>
      <c r="F18" s="134">
        <v>0</v>
      </c>
      <c r="G18" s="134">
        <v>0</v>
      </c>
      <c r="H18" s="40">
        <f t="shared" si="10"/>
        <v>0</v>
      </c>
      <c r="I18" s="40">
        <f t="shared" si="11"/>
        <v>0</v>
      </c>
      <c r="J18" s="172"/>
    </row>
    <row r="19" spans="1:10" ht="15.75" x14ac:dyDescent="0.25">
      <c r="A19" s="155"/>
      <c r="B19" s="2"/>
      <c r="C19" s="2"/>
      <c r="D19" s="39">
        <f t="shared" si="0"/>
        <v>0</v>
      </c>
      <c r="E19" s="2"/>
      <c r="F19" s="134">
        <v>0</v>
      </c>
      <c r="G19" s="134">
        <v>0</v>
      </c>
      <c r="H19" s="40">
        <f t="shared" si="1"/>
        <v>0</v>
      </c>
      <c r="I19" s="40">
        <f t="shared" si="2"/>
        <v>0</v>
      </c>
      <c r="J19" s="172"/>
    </row>
    <row r="20" spans="1:10" ht="15.75" x14ac:dyDescent="0.25">
      <c r="A20" s="155"/>
      <c r="B20" s="2"/>
      <c r="C20" s="2"/>
      <c r="D20" s="39">
        <f t="shared" si="0"/>
        <v>0</v>
      </c>
      <c r="E20" s="2"/>
      <c r="F20" s="134">
        <v>0</v>
      </c>
      <c r="G20" s="134">
        <v>0</v>
      </c>
      <c r="H20" s="40">
        <f t="shared" si="1"/>
        <v>0</v>
      </c>
      <c r="I20" s="40">
        <f t="shared" si="2"/>
        <v>0</v>
      </c>
      <c r="J20" s="172"/>
    </row>
    <row r="21" spans="1:10" ht="15.75" x14ac:dyDescent="0.25">
      <c r="A21" s="156" t="s">
        <v>9</v>
      </c>
      <c r="B21" s="149">
        <f>SUM(B7:B20)</f>
        <v>0</v>
      </c>
      <c r="C21" s="150"/>
      <c r="D21" s="39">
        <f>SUM(D7:D20)</f>
        <v>0</v>
      </c>
      <c r="E21" s="192" t="s">
        <v>9</v>
      </c>
      <c r="F21" s="193"/>
      <c r="G21" s="193"/>
      <c r="H21" s="194"/>
      <c r="I21" s="40">
        <f>SUM(I7:I20)</f>
        <v>0</v>
      </c>
      <c r="J21" s="163"/>
    </row>
    <row r="22" spans="1:10" ht="15.75" x14ac:dyDescent="0.25">
      <c r="A22" s="195" t="s">
        <v>270</v>
      </c>
      <c r="B22" s="196"/>
      <c r="C22" s="196"/>
      <c r="D22" s="196"/>
      <c r="E22" s="196"/>
      <c r="F22" s="196"/>
      <c r="G22" s="196"/>
      <c r="H22" s="196"/>
      <c r="I22" s="197"/>
      <c r="J22" s="154"/>
    </row>
    <row r="23" spans="1:10" ht="15.75" x14ac:dyDescent="0.25">
      <c r="A23" s="155"/>
      <c r="B23" s="2"/>
      <c r="C23" s="2"/>
      <c r="D23" s="39">
        <f>B23*C23</f>
        <v>0</v>
      </c>
      <c r="E23" s="2"/>
      <c r="F23" s="134">
        <v>0</v>
      </c>
      <c r="G23" s="134">
        <v>0</v>
      </c>
      <c r="H23" s="40">
        <f t="shared" ref="H23:H28" si="12">F23-G23</f>
        <v>0</v>
      </c>
      <c r="I23" s="40">
        <f t="shared" ref="I23:I28" si="13">H23*B23</f>
        <v>0</v>
      </c>
      <c r="J23" s="172"/>
    </row>
    <row r="24" spans="1:10" ht="15.75" x14ac:dyDescent="0.25">
      <c r="A24" s="155"/>
      <c r="B24" s="2"/>
      <c r="C24" s="2"/>
      <c r="D24" s="39">
        <f t="shared" ref="D24:D28" si="14">B24*C24</f>
        <v>0</v>
      </c>
      <c r="E24" s="2"/>
      <c r="F24" s="134">
        <v>0</v>
      </c>
      <c r="G24" s="134">
        <v>0</v>
      </c>
      <c r="H24" s="40">
        <f t="shared" si="12"/>
        <v>0</v>
      </c>
      <c r="I24" s="40">
        <f t="shared" si="13"/>
        <v>0</v>
      </c>
      <c r="J24" s="172"/>
    </row>
    <row r="25" spans="1:10" ht="15.75" x14ac:dyDescent="0.25">
      <c r="A25" s="155"/>
      <c r="B25" s="2"/>
      <c r="C25" s="2"/>
      <c r="D25" s="39">
        <f t="shared" si="14"/>
        <v>0</v>
      </c>
      <c r="E25" s="2"/>
      <c r="F25" s="134">
        <v>0</v>
      </c>
      <c r="G25" s="134">
        <v>0</v>
      </c>
      <c r="H25" s="40">
        <f t="shared" si="12"/>
        <v>0</v>
      </c>
      <c r="I25" s="40">
        <f t="shared" si="13"/>
        <v>0</v>
      </c>
      <c r="J25" s="172"/>
    </row>
    <row r="26" spans="1:10" ht="15.75" x14ac:dyDescent="0.25">
      <c r="A26" s="155"/>
      <c r="B26" s="2"/>
      <c r="C26" s="2"/>
      <c r="D26" s="39">
        <f t="shared" si="14"/>
        <v>0</v>
      </c>
      <c r="E26" s="2"/>
      <c r="F26" s="134">
        <v>0</v>
      </c>
      <c r="G26" s="134">
        <v>0</v>
      </c>
      <c r="H26" s="40">
        <f t="shared" si="12"/>
        <v>0</v>
      </c>
      <c r="I26" s="40">
        <f t="shared" si="13"/>
        <v>0</v>
      </c>
      <c r="J26" s="172"/>
    </row>
    <row r="27" spans="1:10" ht="15.75" x14ac:dyDescent="0.25">
      <c r="A27" s="155"/>
      <c r="B27" s="2"/>
      <c r="C27" s="2"/>
      <c r="D27" s="39">
        <f t="shared" si="14"/>
        <v>0</v>
      </c>
      <c r="E27" s="2"/>
      <c r="F27" s="134">
        <v>0</v>
      </c>
      <c r="G27" s="134">
        <v>0</v>
      </c>
      <c r="H27" s="40">
        <f t="shared" si="12"/>
        <v>0</v>
      </c>
      <c r="I27" s="40">
        <f t="shared" si="13"/>
        <v>0</v>
      </c>
      <c r="J27" s="172"/>
    </row>
    <row r="28" spans="1:10" ht="15.75" x14ac:dyDescent="0.25">
      <c r="A28" s="155"/>
      <c r="B28" s="2"/>
      <c r="C28" s="2"/>
      <c r="D28" s="39">
        <f t="shared" si="14"/>
        <v>0</v>
      </c>
      <c r="E28" s="2"/>
      <c r="F28" s="134">
        <v>0</v>
      </c>
      <c r="G28" s="134">
        <v>0</v>
      </c>
      <c r="H28" s="40">
        <f t="shared" si="12"/>
        <v>0</v>
      </c>
      <c r="I28" s="40">
        <f t="shared" si="13"/>
        <v>0</v>
      </c>
      <c r="J28" s="172"/>
    </row>
    <row r="29" spans="1:10" ht="15.75" x14ac:dyDescent="0.25">
      <c r="A29" s="156" t="s">
        <v>9</v>
      </c>
      <c r="B29" s="149">
        <f>SUM(B23:B28)</f>
        <v>0</v>
      </c>
      <c r="C29" s="150"/>
      <c r="D29" s="41">
        <f>SUM(D23:D28)</f>
        <v>0</v>
      </c>
      <c r="E29" s="192" t="s">
        <v>9</v>
      </c>
      <c r="F29" s="193"/>
      <c r="G29" s="193"/>
      <c r="H29" s="194"/>
      <c r="I29" s="42">
        <f>SUM(I23:I28)</f>
        <v>0</v>
      </c>
      <c r="J29" s="163"/>
    </row>
    <row r="30" spans="1:10" ht="15.75" x14ac:dyDescent="0.25">
      <c r="A30" s="195" t="s">
        <v>10</v>
      </c>
      <c r="B30" s="196"/>
      <c r="C30" s="196"/>
      <c r="D30" s="196"/>
      <c r="E30" s="196"/>
      <c r="F30" s="196"/>
      <c r="G30" s="196"/>
      <c r="H30" s="196"/>
      <c r="I30" s="197"/>
      <c r="J30" s="154"/>
    </row>
    <row r="31" spans="1:10" ht="15.75" x14ac:dyDescent="0.25">
      <c r="A31" s="155"/>
      <c r="B31" s="2"/>
      <c r="C31" s="2"/>
      <c r="D31" s="39">
        <f t="shared" ref="D31:D37" si="15">B31*C31</f>
        <v>0</v>
      </c>
      <c r="E31" s="2"/>
      <c r="F31" s="134">
        <v>0</v>
      </c>
      <c r="G31" s="134">
        <v>0</v>
      </c>
      <c r="H31" s="40">
        <f t="shared" ref="H31:H37" si="16">F31-G31</f>
        <v>0</v>
      </c>
      <c r="I31" s="40">
        <f t="shared" ref="I31:I37" si="17">H31*B31</f>
        <v>0</v>
      </c>
      <c r="J31" s="172"/>
    </row>
    <row r="32" spans="1:10" ht="15.75" x14ac:dyDescent="0.25">
      <c r="A32" s="155"/>
      <c r="B32" s="2"/>
      <c r="C32" s="2"/>
      <c r="D32" s="39">
        <f t="shared" si="15"/>
        <v>0</v>
      </c>
      <c r="E32" s="2"/>
      <c r="F32" s="134">
        <v>0</v>
      </c>
      <c r="G32" s="134">
        <v>0</v>
      </c>
      <c r="H32" s="40">
        <f t="shared" si="16"/>
        <v>0</v>
      </c>
      <c r="I32" s="40">
        <f t="shared" si="17"/>
        <v>0</v>
      </c>
      <c r="J32" s="172"/>
    </row>
    <row r="33" spans="1:10" ht="15.75" x14ac:dyDescent="0.25">
      <c r="A33" s="155"/>
      <c r="B33" s="2"/>
      <c r="C33" s="2"/>
      <c r="D33" s="39">
        <f t="shared" si="15"/>
        <v>0</v>
      </c>
      <c r="E33" s="2"/>
      <c r="F33" s="134">
        <v>0</v>
      </c>
      <c r="G33" s="134">
        <v>0</v>
      </c>
      <c r="H33" s="40">
        <f t="shared" si="16"/>
        <v>0</v>
      </c>
      <c r="I33" s="40">
        <f t="shared" si="17"/>
        <v>0</v>
      </c>
      <c r="J33" s="172"/>
    </row>
    <row r="34" spans="1:10" ht="15.75" x14ac:dyDescent="0.25">
      <c r="A34" s="155"/>
      <c r="B34" s="2"/>
      <c r="C34" s="2"/>
      <c r="D34" s="39">
        <f t="shared" si="15"/>
        <v>0</v>
      </c>
      <c r="E34" s="2"/>
      <c r="F34" s="134">
        <v>0</v>
      </c>
      <c r="G34" s="134">
        <v>0</v>
      </c>
      <c r="H34" s="40">
        <f t="shared" si="16"/>
        <v>0</v>
      </c>
      <c r="I34" s="40">
        <f t="shared" si="17"/>
        <v>0</v>
      </c>
      <c r="J34" s="172"/>
    </row>
    <row r="35" spans="1:10" ht="15.75" x14ac:dyDescent="0.25">
      <c r="A35" s="155"/>
      <c r="B35" s="2"/>
      <c r="C35" s="2"/>
      <c r="D35" s="39">
        <f t="shared" si="15"/>
        <v>0</v>
      </c>
      <c r="E35" s="2"/>
      <c r="F35" s="134">
        <v>0</v>
      </c>
      <c r="G35" s="134">
        <v>0</v>
      </c>
      <c r="H35" s="40">
        <f t="shared" si="16"/>
        <v>0</v>
      </c>
      <c r="I35" s="40">
        <f t="shared" si="17"/>
        <v>0</v>
      </c>
      <c r="J35" s="172"/>
    </row>
    <row r="36" spans="1:10" ht="15.75" x14ac:dyDescent="0.25">
      <c r="A36" s="155"/>
      <c r="B36" s="2"/>
      <c r="C36" s="2"/>
      <c r="D36" s="39">
        <f t="shared" si="15"/>
        <v>0</v>
      </c>
      <c r="E36" s="2"/>
      <c r="F36" s="134">
        <v>0</v>
      </c>
      <c r="G36" s="134">
        <v>0</v>
      </c>
      <c r="H36" s="40">
        <f t="shared" si="16"/>
        <v>0</v>
      </c>
      <c r="I36" s="40">
        <f t="shared" si="17"/>
        <v>0</v>
      </c>
      <c r="J36" s="172"/>
    </row>
    <row r="37" spans="1:10" ht="15.75" x14ac:dyDescent="0.25">
      <c r="A37" s="155"/>
      <c r="B37" s="2"/>
      <c r="C37" s="2"/>
      <c r="D37" s="39">
        <f t="shared" si="15"/>
        <v>0</v>
      </c>
      <c r="E37" s="2"/>
      <c r="F37" s="134">
        <v>0</v>
      </c>
      <c r="G37" s="134">
        <v>0</v>
      </c>
      <c r="H37" s="40">
        <f t="shared" si="16"/>
        <v>0</v>
      </c>
      <c r="I37" s="40">
        <f t="shared" si="17"/>
        <v>0</v>
      </c>
      <c r="J37" s="172"/>
    </row>
    <row r="38" spans="1:10" ht="16.5" thickBot="1" x14ac:dyDescent="0.3">
      <c r="A38" s="157" t="s">
        <v>11</v>
      </c>
      <c r="B38" s="158">
        <f>SUM(B31:B37)</f>
        <v>0</v>
      </c>
      <c r="C38" s="159"/>
      <c r="D38" s="160">
        <f>SUM(D31:D37)</f>
        <v>0</v>
      </c>
      <c r="E38" s="180" t="s">
        <v>9</v>
      </c>
      <c r="F38" s="181"/>
      <c r="G38" s="181"/>
      <c r="H38" s="182"/>
      <c r="I38" s="161">
        <f>SUM(I31:I37)</f>
        <v>0</v>
      </c>
      <c r="J38" s="162"/>
    </row>
    <row r="39" spans="1:10" ht="5.45" customHeight="1" x14ac:dyDescent="0.25">
      <c r="A39" s="4"/>
      <c r="B39" s="4"/>
      <c r="C39" s="4"/>
      <c r="D39" s="43"/>
      <c r="E39" s="4"/>
      <c r="F39" s="4"/>
      <c r="G39" s="4"/>
      <c r="H39" s="4"/>
      <c r="I39" s="4"/>
    </row>
    <row r="40" spans="1:10" ht="16.5" thickBot="1" x14ac:dyDescent="0.3">
      <c r="A40" s="107" t="s">
        <v>20</v>
      </c>
      <c r="B40" s="45">
        <f>B21+B29+B38</f>
        <v>0</v>
      </c>
      <c r="C40" s="46"/>
      <c r="D40" s="47">
        <f>D21+D29+D38</f>
        <v>0</v>
      </c>
      <c r="E40" s="46"/>
      <c r="F40" s="46"/>
      <c r="G40" s="46"/>
      <c r="H40" s="46"/>
      <c r="I40" s="61">
        <f>I21+I29+I38</f>
        <v>0</v>
      </c>
    </row>
    <row r="41" spans="1:10" ht="15.75" thickTop="1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10" ht="15.75" customHeight="1" x14ac:dyDescent="0.25">
      <c r="A42" s="5" t="s">
        <v>256</v>
      </c>
      <c r="B42" s="4"/>
      <c r="C42" s="44"/>
      <c r="D42" s="112">
        <f>I21</f>
        <v>0</v>
      </c>
      <c r="E42" s="4"/>
      <c r="G42" s="177" t="s">
        <v>261</v>
      </c>
      <c r="H42" s="178"/>
      <c r="I42" s="178"/>
      <c r="J42" s="179"/>
    </row>
    <row r="43" spans="1:10" ht="15.75" x14ac:dyDescent="0.25">
      <c r="A43" s="5" t="s">
        <v>12</v>
      </c>
      <c r="B43" s="4"/>
      <c r="C43" s="44"/>
      <c r="D43" s="113">
        <f>I29</f>
        <v>0</v>
      </c>
      <c r="E43" s="4"/>
      <c r="F43" s="164"/>
      <c r="G43" s="174"/>
      <c r="H43" s="175"/>
      <c r="I43" s="175"/>
      <c r="J43" s="176"/>
    </row>
    <row r="44" spans="1:10" ht="16.5" customHeight="1" x14ac:dyDescent="0.25">
      <c r="A44" s="5" t="s">
        <v>13</v>
      </c>
      <c r="B44" s="4"/>
      <c r="C44" s="44"/>
      <c r="D44" s="113">
        <f>I38</f>
        <v>0</v>
      </c>
      <c r="E44" s="4"/>
      <c r="F44" s="164"/>
      <c r="G44" s="170"/>
      <c r="H44" s="102"/>
      <c r="I44" s="102"/>
      <c r="J44" s="171"/>
    </row>
    <row r="45" spans="1:10" ht="15.75" x14ac:dyDescent="0.25">
      <c r="A45" s="5" t="s">
        <v>14</v>
      </c>
      <c r="B45" s="4"/>
      <c r="C45" s="44"/>
      <c r="D45" s="113">
        <f>SUM(D42:D44)</f>
        <v>0</v>
      </c>
      <c r="E45" s="4"/>
      <c r="F45" s="164"/>
      <c r="G45" s="174" t="s">
        <v>262</v>
      </c>
      <c r="H45" s="175"/>
      <c r="I45" s="175"/>
      <c r="J45" s="176"/>
    </row>
    <row r="46" spans="1:10" ht="15.75" x14ac:dyDescent="0.25">
      <c r="A46" s="5" t="s">
        <v>15</v>
      </c>
      <c r="B46" s="4"/>
      <c r="C46" s="44"/>
      <c r="D46" s="113">
        <f>D45*7%</f>
        <v>0</v>
      </c>
      <c r="E46" s="4"/>
      <c r="F46" s="164"/>
      <c r="G46" s="174" t="s">
        <v>263</v>
      </c>
      <c r="H46" s="175"/>
      <c r="I46" s="175"/>
      <c r="J46" s="176"/>
    </row>
    <row r="47" spans="1:10" ht="16.5" thickBot="1" x14ac:dyDescent="0.3">
      <c r="A47" s="5" t="s">
        <v>16</v>
      </c>
      <c r="B47" s="4"/>
      <c r="C47" s="44"/>
      <c r="D47" s="114">
        <f>D45-D46</f>
        <v>0</v>
      </c>
      <c r="E47" s="4"/>
      <c r="F47" s="164"/>
      <c r="G47" s="174" t="s">
        <v>264</v>
      </c>
      <c r="H47" s="175"/>
      <c r="I47" s="175"/>
      <c r="J47" s="176"/>
    </row>
    <row r="48" spans="1:10" ht="16.5" thickTop="1" x14ac:dyDescent="0.25">
      <c r="A48" s="5" t="s">
        <v>17</v>
      </c>
      <c r="B48" s="4"/>
      <c r="C48" s="44"/>
      <c r="D48" s="115">
        <v>0</v>
      </c>
      <c r="E48" s="1"/>
      <c r="F48" s="164"/>
      <c r="G48" s="174" t="s">
        <v>265</v>
      </c>
      <c r="H48" s="175"/>
      <c r="I48" s="175"/>
      <c r="J48" s="176"/>
    </row>
    <row r="49" spans="1:10" ht="15.75" x14ac:dyDescent="0.25">
      <c r="A49" s="5" t="s">
        <v>18</v>
      </c>
      <c r="B49" s="4"/>
      <c r="C49" s="44"/>
      <c r="D49" s="188"/>
      <c r="E49" s="188"/>
      <c r="F49" s="188"/>
      <c r="G49" s="189" t="s">
        <v>266</v>
      </c>
      <c r="H49" s="190"/>
      <c r="I49" s="190"/>
      <c r="J49" s="191"/>
    </row>
    <row r="50" spans="1:10" ht="4.9000000000000004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10" s="138" customFormat="1" ht="12" x14ac:dyDescent="0.2">
      <c r="A51" s="168" t="s">
        <v>267</v>
      </c>
      <c r="B51" s="168"/>
      <c r="C51" s="168"/>
      <c r="D51" s="137"/>
      <c r="E51" s="137"/>
      <c r="F51" s="137"/>
      <c r="G51" s="137"/>
      <c r="H51" s="137"/>
      <c r="I51" s="137"/>
    </row>
    <row r="52" spans="1:10" s="138" customFormat="1" ht="12" x14ac:dyDescent="0.2">
      <c r="A52" s="168" t="s">
        <v>268</v>
      </c>
      <c r="B52" s="168"/>
      <c r="C52" s="168"/>
      <c r="D52" s="137"/>
      <c r="E52" s="137"/>
      <c r="F52" s="137"/>
      <c r="G52" s="137"/>
      <c r="H52" s="137"/>
      <c r="I52" s="137"/>
    </row>
    <row r="53" spans="1:10" s="138" customFormat="1" ht="12" x14ac:dyDescent="0.2">
      <c r="A53" s="168" t="s">
        <v>269</v>
      </c>
      <c r="B53" s="169"/>
      <c r="C53" s="169"/>
    </row>
    <row r="54" spans="1:10" s="138" customFormat="1" ht="12" x14ac:dyDescent="0.2">
      <c r="A54" s="169"/>
      <c r="B54" s="169"/>
      <c r="C54" s="169"/>
    </row>
    <row r="55" spans="1:10" s="138" customFormat="1" ht="12" x14ac:dyDescent="0.2">
      <c r="A55" s="169"/>
      <c r="B55" s="169"/>
      <c r="C55" s="169"/>
    </row>
  </sheetData>
  <sheetProtection algorithmName="SHA-512" hashValue="kBEaVBqEMZeEcpMc2nsyzIq1OIHoI7SQc+UpBSMADynWqpSnK3xxl5H5GIlX4OuIc/WK+Pd2XGQJHQXxkdPa3Q==" saltValue="Cjfp0gsL5zdFGB75mjKyLg==" spinCount="100000" sheet="1" objects="1" scenarios="1"/>
  <customSheetViews>
    <customSheetView guid="{E865FF6D-9896-4E06-B51A-246D42428865}" fitToPage="1">
      <selection activeCell="D8" sqref="D8"/>
      <pageMargins left="0.25" right="0.2" top="0.5" bottom="0.1" header="0.3" footer="0.3"/>
      <printOptions horizontalCentered="1" verticalCentered="1"/>
      <pageSetup scale="96" fitToHeight="2" orientation="portrait" r:id="rId1"/>
    </customSheetView>
  </customSheetViews>
  <mergeCells count="16">
    <mergeCell ref="D49:F49"/>
    <mergeCell ref="G48:J48"/>
    <mergeCell ref="G49:J49"/>
    <mergeCell ref="E21:H21"/>
    <mergeCell ref="E29:H29"/>
    <mergeCell ref="A22:I22"/>
    <mergeCell ref="A30:I30"/>
    <mergeCell ref="C1:E1"/>
    <mergeCell ref="G45:J45"/>
    <mergeCell ref="G46:J46"/>
    <mergeCell ref="G47:J47"/>
    <mergeCell ref="G42:J43"/>
    <mergeCell ref="E38:H38"/>
    <mergeCell ref="A4:I4"/>
    <mergeCell ref="A6:J6"/>
    <mergeCell ref="A3:I3"/>
  </mergeCells>
  <printOptions horizontalCentered="1" verticalCentered="1"/>
  <pageMargins left="0.25" right="0.2" top="0.5" bottom="0.1" header="0.3" footer="0.3"/>
  <pageSetup scale="82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58" workbookViewId="0">
      <selection activeCell="I22" sqref="I22"/>
    </sheetView>
  </sheetViews>
  <sheetFormatPr defaultRowHeight="15" x14ac:dyDescent="0.25"/>
  <cols>
    <col min="1" max="1" width="13.140625" customWidth="1"/>
    <col min="2" max="2" width="35" customWidth="1"/>
    <col min="3" max="3" width="16.42578125" customWidth="1"/>
    <col min="4" max="4" width="9.5703125" customWidth="1"/>
    <col min="5" max="5" width="17.7109375" customWidth="1"/>
  </cols>
  <sheetData>
    <row r="1" spans="1:5" x14ac:dyDescent="0.25">
      <c r="A1" s="62" t="s">
        <v>149</v>
      </c>
      <c r="B1" s="242">
        <f>'Unit Information'!C1</f>
        <v>0</v>
      </c>
      <c r="D1" s="63" t="s">
        <v>150</v>
      </c>
      <c r="E1" s="68">
        <f>'Unit Information'!I1</f>
        <v>0</v>
      </c>
    </row>
    <row r="2" spans="1:5" ht="6.6" customHeight="1" x14ac:dyDescent="0.25">
      <c r="A2" s="60"/>
      <c r="B2" s="60"/>
      <c r="C2" s="60"/>
      <c r="D2" s="60"/>
      <c r="E2" s="60"/>
    </row>
    <row r="3" spans="1:5" ht="18" x14ac:dyDescent="0.25">
      <c r="A3" s="198" t="s">
        <v>21</v>
      </c>
      <c r="B3" s="198"/>
      <c r="C3" s="198"/>
      <c r="D3" s="198"/>
      <c r="E3" s="198"/>
    </row>
    <row r="4" spans="1:5" x14ac:dyDescent="0.25">
      <c r="A4" s="199" t="s">
        <v>1</v>
      </c>
      <c r="B4" s="199"/>
      <c r="C4" s="199"/>
      <c r="D4" s="199"/>
      <c r="E4" s="199"/>
    </row>
    <row r="5" spans="1:5" ht="15.75" x14ac:dyDescent="0.25">
      <c r="A5" s="139" t="s">
        <v>220</v>
      </c>
      <c r="B5" s="34"/>
      <c r="D5" s="34"/>
      <c r="E5" s="34"/>
    </row>
    <row r="6" spans="1:5" ht="15.75" x14ac:dyDescent="0.25">
      <c r="A6" s="34"/>
      <c r="B6" s="15" t="s">
        <v>22</v>
      </c>
      <c r="D6" s="34"/>
      <c r="E6" s="116"/>
    </row>
    <row r="7" spans="1:5" ht="15.75" x14ac:dyDescent="0.25">
      <c r="A7" s="34"/>
      <c r="B7" s="15" t="s">
        <v>23</v>
      </c>
      <c r="D7" s="34"/>
      <c r="E7" s="117"/>
    </row>
    <row r="8" spans="1:5" ht="15.75" x14ac:dyDescent="0.25">
      <c r="A8" s="34"/>
      <c r="B8" s="15" t="s">
        <v>209</v>
      </c>
      <c r="D8" s="34"/>
      <c r="E8" s="117"/>
    </row>
    <row r="9" spans="1:5" ht="15.75" x14ac:dyDescent="0.25">
      <c r="A9" s="34"/>
      <c r="B9" s="15" t="s">
        <v>24</v>
      </c>
      <c r="D9" s="34"/>
      <c r="E9" s="117"/>
    </row>
    <row r="10" spans="1:5" ht="15.75" x14ac:dyDescent="0.25">
      <c r="A10" s="34"/>
      <c r="B10" s="15" t="s">
        <v>25</v>
      </c>
      <c r="D10" s="34"/>
      <c r="E10" s="117"/>
    </row>
    <row r="11" spans="1:5" ht="15.75" x14ac:dyDescent="0.25">
      <c r="A11" s="34"/>
      <c r="B11" s="15" t="s">
        <v>26</v>
      </c>
      <c r="D11" s="48"/>
      <c r="E11" s="117"/>
    </row>
    <row r="12" spans="1:5" ht="15.75" x14ac:dyDescent="0.25">
      <c r="A12" s="34"/>
      <c r="B12" s="201"/>
      <c r="C12" s="202"/>
      <c r="D12" s="34"/>
      <c r="E12" s="34"/>
    </row>
    <row r="13" spans="1:5" ht="15.75" x14ac:dyDescent="0.25">
      <c r="A13" s="34"/>
      <c r="B13" s="23" t="s">
        <v>27</v>
      </c>
      <c r="D13" s="23"/>
      <c r="E13" s="118">
        <f>SUM(E6:E11)</f>
        <v>0</v>
      </c>
    </row>
    <row r="14" spans="1:5" ht="15.75" x14ac:dyDescent="0.25">
      <c r="A14" s="34"/>
      <c r="B14" s="23"/>
      <c r="D14" s="23"/>
      <c r="E14" s="49"/>
    </row>
    <row r="15" spans="1:5" ht="15.75" x14ac:dyDescent="0.25">
      <c r="A15" s="139" t="s">
        <v>257</v>
      </c>
      <c r="B15" s="58"/>
      <c r="D15" s="23"/>
      <c r="E15" s="119"/>
    </row>
    <row r="16" spans="1:5" x14ac:dyDescent="0.25">
      <c r="A16" s="143"/>
      <c r="B16" s="143"/>
      <c r="D16" s="44"/>
      <c r="E16" s="44"/>
    </row>
    <row r="17" spans="1:5" ht="15.75" x14ac:dyDescent="0.25">
      <c r="A17" s="139" t="s">
        <v>251</v>
      </c>
      <c r="B17" s="58"/>
      <c r="D17" s="58"/>
      <c r="E17" s="119"/>
    </row>
    <row r="18" spans="1:5" x14ac:dyDescent="0.25">
      <c r="A18" s="44"/>
      <c r="B18" s="44"/>
      <c r="D18" s="44"/>
      <c r="E18" s="44"/>
    </row>
    <row r="19" spans="1:5" ht="15.75" x14ac:dyDescent="0.25">
      <c r="A19" s="15" t="s">
        <v>28</v>
      </c>
      <c r="B19" s="34"/>
      <c r="D19" s="34"/>
      <c r="E19" s="34"/>
    </row>
    <row r="20" spans="1:5" ht="15.75" x14ac:dyDescent="0.25">
      <c r="A20" s="34"/>
      <c r="B20" s="15" t="s">
        <v>29</v>
      </c>
      <c r="D20" s="34"/>
      <c r="E20" s="116"/>
    </row>
    <row r="21" spans="1:5" ht="15.75" x14ac:dyDescent="0.25">
      <c r="A21" s="34"/>
      <c r="B21" s="15" t="s">
        <v>30</v>
      </c>
      <c r="D21" s="34"/>
      <c r="E21" s="117"/>
    </row>
    <row r="22" spans="1:5" ht="15.75" x14ac:dyDescent="0.25">
      <c r="A22" s="34"/>
      <c r="B22" s="15" t="s">
        <v>210</v>
      </c>
      <c r="D22" s="34"/>
      <c r="E22" s="117"/>
    </row>
    <row r="23" spans="1:5" ht="15.75" x14ac:dyDescent="0.25">
      <c r="A23" s="34"/>
      <c r="B23" s="15" t="s">
        <v>31</v>
      </c>
      <c r="D23" s="34"/>
      <c r="E23" s="117"/>
    </row>
    <row r="24" spans="1:5" ht="15.75" x14ac:dyDescent="0.25">
      <c r="A24" s="34"/>
      <c r="B24" s="15" t="s">
        <v>32</v>
      </c>
      <c r="D24" s="34"/>
      <c r="E24" s="117"/>
    </row>
    <row r="25" spans="1:5" ht="15.75" x14ac:dyDescent="0.25">
      <c r="A25" s="34"/>
      <c r="B25" s="15" t="s">
        <v>33</v>
      </c>
      <c r="D25" s="34"/>
      <c r="E25" s="117"/>
    </row>
    <row r="26" spans="1:5" ht="15.75" x14ac:dyDescent="0.25">
      <c r="A26" s="34"/>
      <c r="B26" s="15" t="s">
        <v>34</v>
      </c>
      <c r="D26" s="34"/>
      <c r="E26" s="117"/>
    </row>
    <row r="27" spans="1:5" ht="15.75" x14ac:dyDescent="0.25">
      <c r="A27" s="34"/>
      <c r="B27" s="15" t="s">
        <v>35</v>
      </c>
      <c r="D27" s="34"/>
      <c r="E27" s="117"/>
    </row>
    <row r="28" spans="1:5" ht="15.75" x14ac:dyDescent="0.25">
      <c r="A28" s="34"/>
      <c r="B28" s="15" t="s">
        <v>36</v>
      </c>
      <c r="D28" s="34"/>
      <c r="E28" s="117"/>
    </row>
    <row r="29" spans="1:5" ht="15.75" x14ac:dyDescent="0.25">
      <c r="A29" s="34"/>
      <c r="B29" s="203"/>
      <c r="C29" s="202"/>
      <c r="D29" s="34"/>
      <c r="E29" s="34"/>
    </row>
    <row r="30" spans="1:5" ht="15.75" x14ac:dyDescent="0.25">
      <c r="A30" s="34"/>
      <c r="B30" s="23" t="s">
        <v>27</v>
      </c>
      <c r="D30" s="23"/>
      <c r="E30" s="118">
        <f>SUM(E20:E28)</f>
        <v>0</v>
      </c>
    </row>
    <row r="31" spans="1:5" x14ac:dyDescent="0.25">
      <c r="A31" s="44"/>
      <c r="B31" s="44"/>
      <c r="D31" s="44"/>
      <c r="E31" s="44"/>
    </row>
    <row r="32" spans="1:5" ht="15.75" x14ac:dyDescent="0.25">
      <c r="A32" s="15" t="s">
        <v>37</v>
      </c>
      <c r="B32" s="34"/>
      <c r="D32" s="34"/>
      <c r="E32" s="34"/>
    </row>
    <row r="33" spans="1:5" ht="15.75" x14ac:dyDescent="0.25">
      <c r="A33" s="34"/>
      <c r="B33" s="15" t="s">
        <v>38</v>
      </c>
      <c r="D33" s="34"/>
      <c r="E33" s="116"/>
    </row>
    <row r="34" spans="1:5" ht="15.75" x14ac:dyDescent="0.25">
      <c r="A34" s="34"/>
      <c r="B34" s="15" t="s">
        <v>39</v>
      </c>
      <c r="D34" s="34"/>
      <c r="E34" s="117"/>
    </row>
    <row r="35" spans="1:5" ht="15.75" x14ac:dyDescent="0.25">
      <c r="A35" s="34"/>
      <c r="B35" s="15" t="s">
        <v>211</v>
      </c>
      <c r="D35" s="34"/>
      <c r="E35" s="117"/>
    </row>
    <row r="36" spans="1:5" ht="15.75" x14ac:dyDescent="0.25">
      <c r="A36" s="34"/>
      <c r="B36" s="15" t="s">
        <v>40</v>
      </c>
      <c r="D36" s="34"/>
      <c r="E36" s="117"/>
    </row>
    <row r="37" spans="1:5" ht="15.75" x14ac:dyDescent="0.25">
      <c r="A37" s="34"/>
      <c r="B37" s="15" t="s">
        <v>41</v>
      </c>
      <c r="D37" s="34"/>
      <c r="E37" s="117"/>
    </row>
    <row r="38" spans="1:5" ht="15.75" x14ac:dyDescent="0.25">
      <c r="A38" s="34"/>
      <c r="B38" s="15" t="s">
        <v>36</v>
      </c>
      <c r="D38" s="34"/>
      <c r="E38" s="117"/>
    </row>
    <row r="39" spans="1:5" ht="15.75" x14ac:dyDescent="0.25">
      <c r="A39" s="34"/>
      <c r="B39" s="201"/>
      <c r="C39" s="202"/>
      <c r="D39" s="34"/>
      <c r="E39" s="34"/>
    </row>
    <row r="40" spans="1:5" ht="15.75" x14ac:dyDescent="0.25">
      <c r="A40" s="34"/>
      <c r="B40" s="23" t="s">
        <v>27</v>
      </c>
      <c r="D40" s="23"/>
      <c r="E40" s="120">
        <f>SUM(E33:E38)</f>
        <v>0</v>
      </c>
    </row>
    <row r="41" spans="1:5" x14ac:dyDescent="0.25">
      <c r="A41" s="44"/>
      <c r="B41" s="44"/>
      <c r="D41" s="44"/>
      <c r="E41" s="44"/>
    </row>
    <row r="42" spans="1:5" ht="15.75" x14ac:dyDescent="0.25">
      <c r="A42" s="15" t="s">
        <v>42</v>
      </c>
      <c r="B42" s="34"/>
      <c r="D42" s="34"/>
      <c r="E42" s="34"/>
    </row>
    <row r="43" spans="1:5" ht="15.75" x14ac:dyDescent="0.25">
      <c r="A43" s="34"/>
      <c r="B43" s="15" t="s">
        <v>43</v>
      </c>
      <c r="D43" s="34"/>
      <c r="E43" s="116"/>
    </row>
    <row r="44" spans="1:5" ht="15.75" x14ac:dyDescent="0.25">
      <c r="A44" s="34"/>
      <c r="B44" s="15" t="s">
        <v>44</v>
      </c>
      <c r="D44" s="34"/>
      <c r="E44" s="117"/>
    </row>
    <row r="45" spans="1:5" ht="15.75" x14ac:dyDescent="0.25">
      <c r="A45" s="34"/>
      <c r="B45" s="15" t="s">
        <v>45</v>
      </c>
      <c r="D45" s="34"/>
      <c r="E45" s="117"/>
    </row>
    <row r="46" spans="1:5" ht="15.75" x14ac:dyDescent="0.25">
      <c r="A46" s="34"/>
      <c r="B46" s="15" t="s">
        <v>36</v>
      </c>
      <c r="D46" s="34"/>
      <c r="E46" s="117"/>
    </row>
    <row r="47" spans="1:5" ht="15.75" x14ac:dyDescent="0.25">
      <c r="A47" s="34"/>
      <c r="B47" s="204"/>
      <c r="C47" s="205"/>
      <c r="D47" s="34"/>
      <c r="E47" s="34"/>
    </row>
    <row r="48" spans="1:5" ht="15.75" x14ac:dyDescent="0.25">
      <c r="A48" s="34"/>
      <c r="B48" s="23" t="s">
        <v>27</v>
      </c>
      <c r="D48" s="23"/>
      <c r="E48" s="24">
        <f>SUM(E43:E46)</f>
        <v>0</v>
      </c>
    </row>
    <row r="49" spans="1:5" x14ac:dyDescent="0.25">
      <c r="A49" s="44"/>
      <c r="B49" s="44"/>
      <c r="D49" s="44"/>
      <c r="E49" s="44"/>
    </row>
    <row r="50" spans="1:5" ht="16.5" thickBot="1" x14ac:dyDescent="0.3">
      <c r="A50" s="23" t="s">
        <v>46</v>
      </c>
      <c r="B50" s="23"/>
      <c r="D50" s="23"/>
      <c r="E50" s="121">
        <f>E13+E15+E30+E40+E48+E17</f>
        <v>0</v>
      </c>
    </row>
    <row r="51" spans="1:5" ht="15.75" thickTop="1" x14ac:dyDescent="0.25">
      <c r="A51" s="34"/>
      <c r="B51" s="34"/>
      <c r="D51" s="34"/>
      <c r="E51" s="34"/>
    </row>
    <row r="52" spans="1:5" ht="15.75" x14ac:dyDescent="0.25">
      <c r="A52" s="34"/>
      <c r="B52" s="15" t="s">
        <v>47</v>
      </c>
      <c r="D52" s="34"/>
      <c r="E52" s="116"/>
    </row>
    <row r="53" spans="1:5" x14ac:dyDescent="0.25">
      <c r="A53" s="34"/>
      <c r="B53" s="16" t="s">
        <v>48</v>
      </c>
      <c r="D53" s="34"/>
      <c r="E53" s="34"/>
    </row>
    <row r="54" spans="1:5" x14ac:dyDescent="0.25">
      <c r="A54" s="44"/>
      <c r="B54" s="44"/>
      <c r="D54" s="44"/>
      <c r="E54" s="44"/>
    </row>
    <row r="55" spans="1:5" ht="16.5" thickBot="1" x14ac:dyDescent="0.3">
      <c r="A55" s="23" t="s">
        <v>49</v>
      </c>
      <c r="B55" s="34"/>
      <c r="D55" s="34"/>
      <c r="E55" s="50">
        <f>E50+E52</f>
        <v>0</v>
      </c>
    </row>
    <row r="56" spans="1:5" ht="15.75" thickTop="1" x14ac:dyDescent="0.25">
      <c r="A56" s="34"/>
      <c r="B56" s="34"/>
      <c r="D56" s="34"/>
      <c r="E56" s="34"/>
    </row>
    <row r="57" spans="1:5" x14ac:dyDescent="0.25">
      <c r="A57" s="44"/>
      <c r="B57" s="44"/>
      <c r="D57" s="44"/>
      <c r="E57" s="44"/>
    </row>
    <row r="58" spans="1:5" ht="15.75" x14ac:dyDescent="0.25">
      <c r="A58" s="200" t="s">
        <v>50</v>
      </c>
      <c r="B58" s="200"/>
      <c r="C58" s="200"/>
      <c r="D58" s="200"/>
      <c r="E58" s="200"/>
    </row>
    <row r="59" spans="1:5" x14ac:dyDescent="0.25">
      <c r="A59" s="44"/>
      <c r="B59" s="44"/>
      <c r="D59" s="44"/>
      <c r="E59" s="44"/>
    </row>
    <row r="60" spans="1:5" x14ac:dyDescent="0.25">
      <c r="A60" s="44"/>
      <c r="B60" s="44"/>
      <c r="D60" s="44"/>
      <c r="E60" s="44"/>
    </row>
    <row r="61" spans="1:5" ht="15.75" x14ac:dyDescent="0.25">
      <c r="A61" s="34"/>
      <c r="B61" s="15" t="s">
        <v>212</v>
      </c>
      <c r="D61" s="34"/>
      <c r="E61" s="122">
        <f>'Unit Information'!D47+'Unit Information'!D48</f>
        <v>0</v>
      </c>
    </row>
    <row r="62" spans="1:5" x14ac:dyDescent="0.25">
      <c r="A62" s="44"/>
      <c r="B62" s="44"/>
      <c r="D62" s="44"/>
      <c r="E62" s="44"/>
    </row>
    <row r="63" spans="1:5" ht="15.75" x14ac:dyDescent="0.25">
      <c r="A63" s="34"/>
      <c r="B63" s="15" t="s">
        <v>51</v>
      </c>
      <c r="D63" s="34"/>
      <c r="E63" s="122">
        <f>E61*12</f>
        <v>0</v>
      </c>
    </row>
    <row r="64" spans="1:5" x14ac:dyDescent="0.25">
      <c r="A64" s="44"/>
      <c r="B64" s="44"/>
      <c r="D64" s="44"/>
      <c r="E64" s="44"/>
    </row>
    <row r="65" spans="1:5" ht="15.75" x14ac:dyDescent="0.25">
      <c r="A65" s="34"/>
      <c r="B65" s="15" t="s">
        <v>52</v>
      </c>
      <c r="D65" s="34"/>
      <c r="E65" s="34"/>
    </row>
    <row r="66" spans="1:5" x14ac:dyDescent="0.25">
      <c r="A66" s="44"/>
      <c r="B66" s="44"/>
      <c r="D66" s="44"/>
      <c r="E66" s="44"/>
    </row>
    <row r="67" spans="1:5" ht="15.75" x14ac:dyDescent="0.25">
      <c r="A67" s="34"/>
      <c r="B67" s="15" t="s">
        <v>53</v>
      </c>
      <c r="D67" s="34"/>
      <c r="E67" s="122">
        <f>E50</f>
        <v>0</v>
      </c>
    </row>
    <row r="68" spans="1:5" x14ac:dyDescent="0.25">
      <c r="A68" s="44"/>
      <c r="B68" s="44"/>
      <c r="D68" s="44"/>
      <c r="E68" s="51"/>
    </row>
    <row r="69" spans="1:5" ht="15.75" x14ac:dyDescent="0.25">
      <c r="A69" s="44"/>
      <c r="B69" s="15" t="s">
        <v>54</v>
      </c>
      <c r="D69" s="34"/>
      <c r="E69" s="122">
        <f>E52</f>
        <v>0</v>
      </c>
    </row>
    <row r="70" spans="1:5" x14ac:dyDescent="0.25">
      <c r="A70" s="44"/>
      <c r="B70" s="44"/>
      <c r="D70" s="44"/>
      <c r="E70" s="51"/>
    </row>
    <row r="71" spans="1:5" ht="15.75" x14ac:dyDescent="0.25">
      <c r="A71" s="44"/>
      <c r="B71" s="15" t="s">
        <v>55</v>
      </c>
      <c r="D71" s="34"/>
      <c r="E71" s="122">
        <f>E63-E67-E69</f>
        <v>0</v>
      </c>
    </row>
    <row r="72" spans="1:5" x14ac:dyDescent="0.25">
      <c r="A72" s="44"/>
      <c r="B72" s="44"/>
      <c r="D72" s="44"/>
      <c r="E72" s="51"/>
    </row>
    <row r="73" spans="1:5" ht="15.75" x14ac:dyDescent="0.25">
      <c r="A73" s="44"/>
      <c r="B73" s="15" t="s">
        <v>52</v>
      </c>
      <c r="D73" s="34"/>
      <c r="E73" s="52"/>
    </row>
    <row r="74" spans="1:5" x14ac:dyDescent="0.25">
      <c r="A74" s="44"/>
      <c r="B74" s="44"/>
      <c r="D74" s="44"/>
      <c r="E74" s="51"/>
    </row>
    <row r="75" spans="1:5" ht="15.75" x14ac:dyDescent="0.25">
      <c r="A75" s="44"/>
      <c r="B75" s="15" t="s">
        <v>56</v>
      </c>
      <c r="D75" s="34"/>
      <c r="E75" s="116"/>
    </row>
    <row r="76" spans="1:5" x14ac:dyDescent="0.25">
      <c r="A76" s="44"/>
      <c r="B76" s="44"/>
      <c r="D76" s="44"/>
      <c r="E76" s="51"/>
    </row>
    <row r="77" spans="1:5" ht="16.5" thickBot="1" x14ac:dyDescent="0.3">
      <c r="A77" s="44"/>
      <c r="B77" s="15" t="s">
        <v>57</v>
      </c>
      <c r="D77" s="34"/>
      <c r="E77" s="50">
        <f>E71-E75</f>
        <v>0</v>
      </c>
    </row>
    <row r="78" spans="1:5" x14ac:dyDescent="0.25">
      <c r="A78" s="44"/>
      <c r="B78" s="44"/>
      <c r="D78" s="44"/>
      <c r="E78" s="44"/>
    </row>
    <row r="79" spans="1:5" x14ac:dyDescent="0.25">
      <c r="A79" s="44"/>
      <c r="B79" s="44"/>
      <c r="D79" s="44"/>
      <c r="E79" s="44"/>
    </row>
    <row r="80" spans="1:5" x14ac:dyDescent="0.25">
      <c r="A80" s="44"/>
      <c r="B80" s="44"/>
      <c r="D80" s="44"/>
      <c r="E80" s="44"/>
    </row>
  </sheetData>
  <sheetProtection algorithmName="SHA-512" hashValue="iS63fZv/bkqCI1enXnpob+NtYDDrHxGS+lxMIElIRfpNC+leWi/Bw7HOcbzfj7RpnwoLHJD3kkhdVHQy8SaU+Q==" saltValue="/fg4WLZjTpx+/bHr9zDSdw==" spinCount="100000" sheet="1" objects="1" scenarios="1"/>
  <customSheetViews>
    <customSheetView guid="{E865FF6D-9896-4E06-B51A-246D42428865}" fitToPage="1" topLeftCell="A40">
      <selection activeCell="B59" sqref="B59"/>
      <pageMargins left="0.7" right="0.7" top="0.5" bottom="0.5" header="0.3" footer="0.3"/>
      <printOptions horizontalCentered="1"/>
      <pageSetup scale="98" fitToHeight="0" orientation="portrait" r:id="rId1"/>
    </customSheetView>
  </customSheetViews>
  <mergeCells count="7">
    <mergeCell ref="A3:E3"/>
    <mergeCell ref="A4:E4"/>
    <mergeCell ref="A58:E58"/>
    <mergeCell ref="B12:C12"/>
    <mergeCell ref="B29:C29"/>
    <mergeCell ref="B39:C39"/>
    <mergeCell ref="B47:C47"/>
  </mergeCells>
  <printOptions horizontalCentered="1"/>
  <pageMargins left="0.7" right="0.7" top="0.5" bottom="0.5" header="0.3" footer="0.3"/>
  <pageSetup scale="98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"/>
  <sheetViews>
    <sheetView tabSelected="1" topLeftCell="A28" zoomScaleNormal="100" workbookViewId="0">
      <selection activeCell="L14" sqref="L14"/>
    </sheetView>
  </sheetViews>
  <sheetFormatPr defaultRowHeight="15" x14ac:dyDescent="0.25"/>
  <cols>
    <col min="1" max="1" width="13.28515625" customWidth="1"/>
    <col min="2" max="2" width="22.28515625" customWidth="1"/>
    <col min="3" max="3" width="16.42578125" customWidth="1"/>
    <col min="4" max="4" width="16" customWidth="1"/>
    <col min="5" max="5" width="16.85546875" customWidth="1"/>
    <col min="6" max="6" width="16.140625" customWidth="1"/>
    <col min="7" max="7" width="18.5703125" customWidth="1"/>
  </cols>
  <sheetData>
    <row r="1" spans="1:7" x14ac:dyDescent="0.25">
      <c r="A1" s="62" t="s">
        <v>149</v>
      </c>
      <c r="B1" s="243">
        <f>'Unit Information'!C1</f>
        <v>0</v>
      </c>
      <c r="C1" s="243"/>
      <c r="F1" s="63" t="s">
        <v>150</v>
      </c>
      <c r="G1" s="68">
        <f>'Unit Information'!I1</f>
        <v>0</v>
      </c>
    </row>
    <row r="2" spans="1:7" ht="5.45" customHeight="1" x14ac:dyDescent="0.25">
      <c r="A2" s="216"/>
      <c r="B2" s="216"/>
      <c r="C2" s="217"/>
      <c r="D2" s="217"/>
      <c r="E2" s="217"/>
      <c r="F2" s="217"/>
      <c r="G2" s="217"/>
    </row>
    <row r="3" spans="1:7" ht="18" x14ac:dyDescent="0.25">
      <c r="A3" s="198" t="s">
        <v>58</v>
      </c>
      <c r="B3" s="198"/>
      <c r="C3" s="198"/>
      <c r="D3" s="198"/>
      <c r="E3" s="198"/>
      <c r="F3" s="198"/>
      <c r="G3" s="198"/>
    </row>
    <row r="4" spans="1:7" ht="12" customHeight="1" x14ac:dyDescent="0.25">
      <c r="A4" s="221" t="s">
        <v>1</v>
      </c>
      <c r="B4" s="221"/>
      <c r="C4" s="221"/>
      <c r="D4" s="221"/>
      <c r="E4" s="221"/>
      <c r="F4" s="221"/>
      <c r="G4" s="221"/>
    </row>
    <row r="5" spans="1:7" ht="54" customHeight="1" x14ac:dyDescent="0.25">
      <c r="A5" s="220"/>
      <c r="B5" s="213"/>
      <c r="C5" s="67" t="s">
        <v>59</v>
      </c>
      <c r="D5" s="67" t="s">
        <v>60</v>
      </c>
      <c r="E5" s="67" t="s">
        <v>223</v>
      </c>
      <c r="F5" s="67" t="s">
        <v>61</v>
      </c>
      <c r="G5" s="67" t="s">
        <v>62</v>
      </c>
    </row>
    <row r="6" spans="1:7" ht="15.75" x14ac:dyDescent="0.25">
      <c r="A6" s="210" t="s">
        <v>63</v>
      </c>
      <c r="B6" s="211"/>
      <c r="C6" s="7">
        <v>0</v>
      </c>
      <c r="D6" s="26"/>
      <c r="E6" s="26"/>
      <c r="F6" s="27">
        <f>C6</f>
        <v>0</v>
      </c>
      <c r="G6" s="26"/>
    </row>
    <row r="7" spans="1:7" ht="15.75" x14ac:dyDescent="0.25">
      <c r="A7" s="28" t="s">
        <v>64</v>
      </c>
      <c r="C7" s="7">
        <v>0</v>
      </c>
      <c r="D7" s="7">
        <v>0</v>
      </c>
      <c r="E7" s="7">
        <v>0</v>
      </c>
      <c r="F7" s="7">
        <v>0</v>
      </c>
      <c r="G7" s="26"/>
    </row>
    <row r="8" spans="1:7" ht="15.75" x14ac:dyDescent="0.25">
      <c r="A8" s="28" t="s">
        <v>65</v>
      </c>
      <c r="C8" s="8">
        <v>0</v>
      </c>
      <c r="D8" s="14"/>
      <c r="E8" s="14"/>
      <c r="F8" s="27">
        <f>C8</f>
        <v>0</v>
      </c>
      <c r="G8" s="14"/>
    </row>
    <row r="9" spans="1:7" ht="15.75" x14ac:dyDescent="0.25">
      <c r="A9" s="28" t="s">
        <v>66</v>
      </c>
      <c r="C9" s="8">
        <v>0</v>
      </c>
      <c r="D9" s="8">
        <v>0</v>
      </c>
      <c r="E9" s="8">
        <v>0</v>
      </c>
      <c r="F9" s="8">
        <v>0</v>
      </c>
      <c r="G9" s="12">
        <f t="shared" ref="G9:G10" si="0">E9</f>
        <v>0</v>
      </c>
    </row>
    <row r="10" spans="1:7" ht="15.75" x14ac:dyDescent="0.25">
      <c r="A10" s="28" t="s">
        <v>67</v>
      </c>
      <c r="C10" s="8">
        <v>0</v>
      </c>
      <c r="D10" s="8">
        <v>0</v>
      </c>
      <c r="E10" s="8">
        <v>0</v>
      </c>
      <c r="F10" s="8">
        <v>0</v>
      </c>
      <c r="G10" s="12">
        <f t="shared" si="0"/>
        <v>0</v>
      </c>
    </row>
    <row r="11" spans="1:7" ht="15.75" x14ac:dyDescent="0.25">
      <c r="A11" s="28" t="s">
        <v>68</v>
      </c>
      <c r="C11" s="8">
        <v>0</v>
      </c>
      <c r="D11" s="30"/>
      <c r="E11" s="30"/>
      <c r="F11" s="27">
        <f>C11</f>
        <v>0</v>
      </c>
      <c r="G11" s="13"/>
    </row>
    <row r="12" spans="1:7" ht="15.75" x14ac:dyDescent="0.25">
      <c r="A12" s="28" t="s">
        <v>69</v>
      </c>
      <c r="C12" s="8">
        <v>0</v>
      </c>
      <c r="D12" s="8">
        <v>0</v>
      </c>
      <c r="E12" s="8">
        <v>0</v>
      </c>
      <c r="F12" s="8">
        <v>0</v>
      </c>
      <c r="G12" s="12">
        <f t="shared" ref="G12:G25" si="1">E12</f>
        <v>0</v>
      </c>
    </row>
    <row r="13" spans="1:7" ht="15.75" x14ac:dyDescent="0.25">
      <c r="A13" s="28" t="s">
        <v>70</v>
      </c>
      <c r="C13" s="8">
        <v>0</v>
      </c>
      <c r="D13" s="8">
        <v>0</v>
      </c>
      <c r="E13" s="8">
        <v>0</v>
      </c>
      <c r="F13" s="8">
        <v>0</v>
      </c>
      <c r="G13" s="12">
        <f t="shared" si="1"/>
        <v>0</v>
      </c>
    </row>
    <row r="14" spans="1:7" ht="15.75" x14ac:dyDescent="0.25">
      <c r="A14" s="28" t="s">
        <v>71</v>
      </c>
      <c r="C14" s="8">
        <v>0</v>
      </c>
      <c r="D14" s="8">
        <v>0</v>
      </c>
      <c r="E14" s="8">
        <v>0</v>
      </c>
      <c r="F14" s="8">
        <v>0</v>
      </c>
      <c r="G14" s="12">
        <f t="shared" si="1"/>
        <v>0</v>
      </c>
    </row>
    <row r="15" spans="1:7" ht="15.75" x14ac:dyDescent="0.25">
      <c r="A15" s="28" t="s">
        <v>72</v>
      </c>
      <c r="C15" s="8">
        <v>0</v>
      </c>
      <c r="D15" s="8">
        <v>0</v>
      </c>
      <c r="E15" s="8">
        <v>0</v>
      </c>
      <c r="F15" s="8">
        <v>0</v>
      </c>
      <c r="G15" s="12">
        <f t="shared" si="1"/>
        <v>0</v>
      </c>
    </row>
    <row r="16" spans="1:7" ht="15.75" x14ac:dyDescent="0.25">
      <c r="A16" s="28" t="s">
        <v>213</v>
      </c>
      <c r="C16" s="8">
        <v>0</v>
      </c>
      <c r="D16" s="8">
        <v>0</v>
      </c>
      <c r="E16" s="8">
        <v>0</v>
      </c>
      <c r="F16" s="8">
        <v>0</v>
      </c>
      <c r="G16" s="12">
        <f t="shared" si="1"/>
        <v>0</v>
      </c>
    </row>
    <row r="17" spans="1:7" ht="15.75" x14ac:dyDescent="0.25">
      <c r="A17" s="28" t="s">
        <v>214</v>
      </c>
      <c r="C17" s="8">
        <v>0</v>
      </c>
      <c r="D17" s="8">
        <v>0</v>
      </c>
      <c r="E17" s="8">
        <v>0</v>
      </c>
      <c r="F17" s="8">
        <v>0</v>
      </c>
      <c r="G17" s="12">
        <f t="shared" si="1"/>
        <v>0</v>
      </c>
    </row>
    <row r="18" spans="1:7" ht="15.75" x14ac:dyDescent="0.25">
      <c r="A18" s="28" t="s">
        <v>118</v>
      </c>
      <c r="C18" s="8">
        <v>0</v>
      </c>
      <c r="D18" s="8">
        <v>0</v>
      </c>
      <c r="E18" s="8">
        <v>0</v>
      </c>
      <c r="F18" s="8">
        <v>0</v>
      </c>
      <c r="G18" s="12">
        <f t="shared" si="1"/>
        <v>0</v>
      </c>
    </row>
    <row r="19" spans="1:7" ht="15.75" x14ac:dyDescent="0.25">
      <c r="A19" s="212" t="s">
        <v>119</v>
      </c>
      <c r="B19" s="213"/>
      <c r="C19" s="8">
        <v>0</v>
      </c>
      <c r="D19" s="8">
        <v>0</v>
      </c>
      <c r="E19" s="8">
        <v>0</v>
      </c>
      <c r="F19" s="8">
        <v>0</v>
      </c>
      <c r="G19" s="12">
        <f t="shared" si="1"/>
        <v>0</v>
      </c>
    </row>
    <row r="20" spans="1:7" ht="15.75" x14ac:dyDescent="0.25">
      <c r="A20" s="28" t="s">
        <v>73</v>
      </c>
      <c r="C20" s="8">
        <v>0</v>
      </c>
      <c r="D20" s="8">
        <v>0</v>
      </c>
      <c r="E20" s="8">
        <v>0</v>
      </c>
      <c r="F20" s="8">
        <v>0</v>
      </c>
      <c r="G20" s="12">
        <f t="shared" si="1"/>
        <v>0</v>
      </c>
    </row>
    <row r="21" spans="1:7" ht="15.75" x14ac:dyDescent="0.25">
      <c r="A21" s="28" t="s">
        <v>74</v>
      </c>
      <c r="C21" s="8">
        <v>0</v>
      </c>
      <c r="D21" s="8">
        <v>0</v>
      </c>
      <c r="E21" s="8">
        <v>0</v>
      </c>
      <c r="F21" s="8">
        <v>0</v>
      </c>
      <c r="G21" s="12">
        <f t="shared" si="1"/>
        <v>0</v>
      </c>
    </row>
    <row r="22" spans="1:7" ht="15.75" x14ac:dyDescent="0.25">
      <c r="A22" s="28" t="s">
        <v>215</v>
      </c>
      <c r="C22" s="8">
        <v>0</v>
      </c>
      <c r="D22" s="8">
        <v>0</v>
      </c>
      <c r="E22" s="8">
        <v>0</v>
      </c>
      <c r="F22" s="8">
        <v>0</v>
      </c>
      <c r="G22" s="12">
        <f t="shared" si="1"/>
        <v>0</v>
      </c>
    </row>
    <row r="23" spans="1:7" ht="15.75" x14ac:dyDescent="0.25">
      <c r="A23" s="28" t="s">
        <v>75</v>
      </c>
      <c r="C23" s="8">
        <v>0</v>
      </c>
      <c r="D23" s="8">
        <v>0</v>
      </c>
      <c r="E23" s="8">
        <v>0</v>
      </c>
      <c r="F23" s="8">
        <v>0</v>
      </c>
      <c r="G23" s="12">
        <f t="shared" si="1"/>
        <v>0</v>
      </c>
    </row>
    <row r="24" spans="1:7" ht="15.75" x14ac:dyDescent="0.25">
      <c r="A24" s="28" t="s">
        <v>76</v>
      </c>
      <c r="C24" s="8">
        <v>0</v>
      </c>
      <c r="D24" s="8">
        <v>0</v>
      </c>
      <c r="E24" s="8">
        <v>0</v>
      </c>
      <c r="F24" s="8">
        <v>0</v>
      </c>
      <c r="G24" s="12">
        <f t="shared" si="1"/>
        <v>0</v>
      </c>
    </row>
    <row r="25" spans="1:7" ht="15.75" x14ac:dyDescent="0.25">
      <c r="A25" s="28" t="s">
        <v>77</v>
      </c>
      <c r="C25" s="8">
        <v>0</v>
      </c>
      <c r="D25" s="8">
        <v>0</v>
      </c>
      <c r="E25" s="8">
        <v>0</v>
      </c>
      <c r="F25" s="8">
        <v>0</v>
      </c>
      <c r="G25" s="12">
        <f t="shared" si="1"/>
        <v>0</v>
      </c>
    </row>
    <row r="26" spans="1:7" ht="15.75" x14ac:dyDescent="0.25">
      <c r="A26" s="212" t="s">
        <v>78</v>
      </c>
      <c r="B26" s="213"/>
      <c r="C26" s="8">
        <v>0</v>
      </c>
      <c r="D26" s="13"/>
      <c r="E26" s="13"/>
      <c r="F26" s="29">
        <f>C26</f>
        <v>0</v>
      </c>
      <c r="G26" s="13"/>
    </row>
    <row r="27" spans="1:7" ht="15.75" x14ac:dyDescent="0.25">
      <c r="A27" s="222" t="s">
        <v>252</v>
      </c>
      <c r="B27" s="223"/>
      <c r="C27" s="8">
        <v>0</v>
      </c>
      <c r="D27" s="13"/>
      <c r="E27" s="13"/>
      <c r="F27" s="29">
        <f>C27</f>
        <v>0</v>
      </c>
      <c r="G27" s="13"/>
    </row>
    <row r="28" spans="1:7" ht="15.75" x14ac:dyDescent="0.25">
      <c r="A28" s="28" t="s">
        <v>120</v>
      </c>
      <c r="C28" s="8">
        <v>0</v>
      </c>
      <c r="D28" s="8">
        <v>0</v>
      </c>
      <c r="E28" s="8">
        <v>0</v>
      </c>
      <c r="F28" s="8">
        <v>0</v>
      </c>
      <c r="G28" s="12">
        <f t="shared" ref="G28:G30" si="2">E28</f>
        <v>0</v>
      </c>
    </row>
    <row r="29" spans="1:7" ht="15.75" x14ac:dyDescent="0.25">
      <c r="A29" s="212" t="s">
        <v>79</v>
      </c>
      <c r="B29" s="213"/>
      <c r="C29" s="8">
        <v>0</v>
      </c>
      <c r="D29" s="8">
        <v>0</v>
      </c>
      <c r="E29" s="8">
        <v>0</v>
      </c>
      <c r="F29" s="8">
        <v>0</v>
      </c>
      <c r="G29" s="12">
        <f t="shared" si="2"/>
        <v>0</v>
      </c>
    </row>
    <row r="30" spans="1:7" ht="16.5" thickBot="1" x14ac:dyDescent="0.3">
      <c r="A30" s="28" t="s">
        <v>80</v>
      </c>
      <c r="C30" s="8">
        <v>0</v>
      </c>
      <c r="D30" s="8">
        <v>0</v>
      </c>
      <c r="E30" s="8">
        <v>0</v>
      </c>
      <c r="F30" s="8">
        <v>0</v>
      </c>
      <c r="G30" s="12">
        <f t="shared" si="2"/>
        <v>0</v>
      </c>
    </row>
    <row r="31" spans="1:7" ht="15.75" x14ac:dyDescent="0.25">
      <c r="A31" s="35" t="s">
        <v>81</v>
      </c>
      <c r="B31" s="64"/>
      <c r="C31" s="6">
        <v>0</v>
      </c>
      <c r="D31" s="8">
        <v>0</v>
      </c>
      <c r="E31" s="8">
        <v>0</v>
      </c>
      <c r="F31" s="8">
        <v>0</v>
      </c>
      <c r="G31" s="13"/>
    </row>
    <row r="32" spans="1:7" ht="15.75" x14ac:dyDescent="0.25">
      <c r="A32" s="36" t="s">
        <v>82</v>
      </c>
      <c r="B32" s="65"/>
      <c r="C32" s="6">
        <v>0</v>
      </c>
      <c r="D32" s="8">
        <v>0</v>
      </c>
      <c r="E32" s="8">
        <v>0</v>
      </c>
      <c r="F32" s="8">
        <v>0</v>
      </c>
      <c r="G32" s="13"/>
    </row>
    <row r="33" spans="1:7" ht="15.75" x14ac:dyDescent="0.25">
      <c r="A33" s="36" t="s">
        <v>83</v>
      </c>
      <c r="B33" s="65"/>
      <c r="C33" s="6">
        <v>0</v>
      </c>
      <c r="D33" s="8">
        <v>0</v>
      </c>
      <c r="E33" s="8">
        <v>0</v>
      </c>
      <c r="F33" s="8">
        <v>0</v>
      </c>
      <c r="G33" s="13"/>
    </row>
    <row r="34" spans="1:7" ht="15.75" x14ac:dyDescent="0.25">
      <c r="A34" s="36" t="s">
        <v>84</v>
      </c>
      <c r="B34" s="65"/>
      <c r="C34" s="6">
        <v>0</v>
      </c>
      <c r="D34" s="8">
        <v>0</v>
      </c>
      <c r="E34" s="8">
        <v>0</v>
      </c>
      <c r="F34" s="8">
        <v>0</v>
      </c>
      <c r="G34" s="13"/>
    </row>
    <row r="35" spans="1:7" ht="15.75" x14ac:dyDescent="0.25">
      <c r="A35" s="36" t="s">
        <v>85</v>
      </c>
      <c r="B35" s="65"/>
      <c r="C35" s="6">
        <v>0</v>
      </c>
      <c r="D35" s="8">
        <v>0</v>
      </c>
      <c r="E35" s="8">
        <v>0</v>
      </c>
      <c r="F35" s="8">
        <v>0</v>
      </c>
      <c r="G35" s="13"/>
    </row>
    <row r="36" spans="1:7" ht="15.75" x14ac:dyDescent="0.25">
      <c r="A36" s="36" t="s">
        <v>86</v>
      </c>
      <c r="B36" s="65"/>
      <c r="C36" s="6">
        <v>0</v>
      </c>
      <c r="D36" s="8">
        <v>0</v>
      </c>
      <c r="E36" s="8">
        <v>0</v>
      </c>
      <c r="F36" s="8">
        <v>0</v>
      </c>
      <c r="G36" s="13"/>
    </row>
    <row r="37" spans="1:7" ht="16.5" thickBot="1" x14ac:dyDescent="0.3">
      <c r="A37" s="37" t="s">
        <v>87</v>
      </c>
      <c r="B37" s="66"/>
      <c r="C37" s="6">
        <v>0</v>
      </c>
      <c r="D37" s="8">
        <v>0</v>
      </c>
      <c r="E37" s="8">
        <v>0</v>
      </c>
      <c r="F37" s="8">
        <v>0</v>
      </c>
      <c r="G37" s="13"/>
    </row>
    <row r="38" spans="1:7" ht="15.75" x14ac:dyDescent="0.25">
      <c r="A38" s="28" t="s">
        <v>216</v>
      </c>
      <c r="C38" s="8">
        <v>0</v>
      </c>
      <c r="D38" s="8">
        <v>0</v>
      </c>
      <c r="E38" s="8">
        <v>0</v>
      </c>
      <c r="F38" s="8">
        <v>0</v>
      </c>
      <c r="G38" s="12">
        <f>E38</f>
        <v>0</v>
      </c>
    </row>
    <row r="39" spans="1:7" ht="15.75" x14ac:dyDescent="0.25">
      <c r="A39" s="28" t="s">
        <v>88</v>
      </c>
      <c r="C39" s="8">
        <v>0</v>
      </c>
      <c r="D39" s="13"/>
      <c r="E39" s="13"/>
      <c r="F39" s="29">
        <f>C39</f>
        <v>0</v>
      </c>
      <c r="G39" s="13"/>
    </row>
    <row r="40" spans="1:7" ht="15.75" x14ac:dyDescent="0.25">
      <c r="A40" s="28" t="s">
        <v>89</v>
      </c>
      <c r="C40" s="8">
        <v>0</v>
      </c>
      <c r="D40" s="13"/>
      <c r="E40" s="13"/>
      <c r="F40" s="29">
        <f t="shared" ref="F40:F48" si="3">C40</f>
        <v>0</v>
      </c>
      <c r="G40" s="13"/>
    </row>
    <row r="41" spans="1:7" ht="15.75" x14ac:dyDescent="0.25">
      <c r="A41" s="212" t="s">
        <v>217</v>
      </c>
      <c r="B41" s="213"/>
      <c r="C41" s="8">
        <v>0</v>
      </c>
      <c r="D41" s="13"/>
      <c r="E41" s="13"/>
      <c r="F41" s="29">
        <f t="shared" si="3"/>
        <v>0</v>
      </c>
      <c r="G41" s="13"/>
    </row>
    <row r="42" spans="1:7" ht="15.75" x14ac:dyDescent="0.25">
      <c r="A42" s="28" t="s">
        <v>90</v>
      </c>
      <c r="C42" s="8">
        <v>0</v>
      </c>
      <c r="D42" s="13"/>
      <c r="E42" s="13"/>
      <c r="F42" s="29">
        <f t="shared" si="3"/>
        <v>0</v>
      </c>
      <c r="G42" s="13"/>
    </row>
    <row r="43" spans="1:7" ht="15.75" x14ac:dyDescent="0.25">
      <c r="A43" s="28" t="s">
        <v>218</v>
      </c>
      <c r="C43" s="8">
        <v>0</v>
      </c>
      <c r="D43" s="13"/>
      <c r="E43" s="13"/>
      <c r="F43" s="29">
        <f t="shared" si="3"/>
        <v>0</v>
      </c>
      <c r="G43" s="13"/>
    </row>
    <row r="44" spans="1:7" ht="15.75" x14ac:dyDescent="0.25">
      <c r="A44" s="28" t="s">
        <v>91</v>
      </c>
      <c r="C44" s="8">
        <v>0</v>
      </c>
      <c r="D44" s="13"/>
      <c r="E44" s="13"/>
      <c r="F44" s="29">
        <f t="shared" si="3"/>
        <v>0</v>
      </c>
      <c r="G44" s="13"/>
    </row>
    <row r="45" spans="1:7" ht="15.75" x14ac:dyDescent="0.25">
      <c r="A45" s="28" t="s">
        <v>92</v>
      </c>
      <c r="C45" s="8">
        <v>0</v>
      </c>
      <c r="D45" s="13"/>
      <c r="E45" s="13"/>
      <c r="F45" s="29">
        <f t="shared" si="3"/>
        <v>0</v>
      </c>
      <c r="G45" s="13"/>
    </row>
    <row r="46" spans="1:7" ht="15.75" x14ac:dyDescent="0.25">
      <c r="A46" s="136" t="s">
        <v>219</v>
      </c>
      <c r="C46" s="8">
        <v>0</v>
      </c>
      <c r="D46" s="13"/>
      <c r="E46" s="13"/>
      <c r="F46" s="29">
        <f t="shared" si="3"/>
        <v>0</v>
      </c>
      <c r="G46" s="13"/>
    </row>
    <row r="47" spans="1:7" ht="15.75" x14ac:dyDescent="0.25">
      <c r="A47" s="144" t="s">
        <v>253</v>
      </c>
      <c r="C47" s="8">
        <v>0</v>
      </c>
      <c r="D47" s="13"/>
      <c r="E47" s="13"/>
      <c r="F47" s="29">
        <f t="shared" si="3"/>
        <v>0</v>
      </c>
      <c r="G47" s="13"/>
    </row>
    <row r="48" spans="1:7" ht="15.75" x14ac:dyDescent="0.25">
      <c r="A48" s="144" t="s">
        <v>254</v>
      </c>
      <c r="C48" s="8">
        <v>0</v>
      </c>
      <c r="D48" s="13"/>
      <c r="E48" s="13"/>
      <c r="F48" s="29">
        <f t="shared" si="3"/>
        <v>0</v>
      </c>
      <c r="G48" s="13"/>
    </row>
    <row r="49" spans="1:7" ht="15.75" x14ac:dyDescent="0.25">
      <c r="A49" s="214" t="s">
        <v>93</v>
      </c>
      <c r="B49" s="215"/>
      <c r="C49" s="8">
        <v>0</v>
      </c>
      <c r="D49" s="8">
        <v>0</v>
      </c>
      <c r="E49" s="8">
        <v>0</v>
      </c>
      <c r="F49" s="8">
        <v>0</v>
      </c>
      <c r="G49" s="12">
        <f t="shared" ref="G49:G50" si="4">E49</f>
        <v>0</v>
      </c>
    </row>
    <row r="50" spans="1:7" ht="15.75" x14ac:dyDescent="0.25">
      <c r="A50" s="214" t="s">
        <v>93</v>
      </c>
      <c r="B50" s="215"/>
      <c r="C50" s="8">
        <v>0</v>
      </c>
      <c r="D50" s="8">
        <v>0</v>
      </c>
      <c r="E50" s="8">
        <v>0</v>
      </c>
      <c r="F50" s="8">
        <v>0</v>
      </c>
      <c r="G50" s="12">
        <f t="shared" si="4"/>
        <v>0</v>
      </c>
    </row>
    <row r="51" spans="1:7" ht="15.75" x14ac:dyDescent="0.25">
      <c r="A51" s="214" t="s">
        <v>93</v>
      </c>
      <c r="B51" s="215"/>
      <c r="C51" s="8">
        <v>0</v>
      </c>
      <c r="D51" s="8">
        <v>0</v>
      </c>
      <c r="E51" s="8">
        <v>0</v>
      </c>
      <c r="F51" s="8">
        <v>0</v>
      </c>
      <c r="G51" s="12">
        <f t="shared" ref="G51:G53" si="5">E51</f>
        <v>0</v>
      </c>
    </row>
    <row r="52" spans="1:7" ht="15.75" x14ac:dyDescent="0.25">
      <c r="A52" s="214" t="s">
        <v>93</v>
      </c>
      <c r="B52" s="215"/>
      <c r="C52" s="8">
        <v>0</v>
      </c>
      <c r="D52" s="8">
        <v>0</v>
      </c>
      <c r="E52" s="8">
        <v>0</v>
      </c>
      <c r="F52" s="8">
        <v>0</v>
      </c>
      <c r="G52" s="12">
        <f t="shared" si="5"/>
        <v>0</v>
      </c>
    </row>
    <row r="53" spans="1:7" ht="15.75" x14ac:dyDescent="0.25">
      <c r="A53" s="218" t="s">
        <v>93</v>
      </c>
      <c r="B53" s="219"/>
      <c r="C53" s="54">
        <v>0</v>
      </c>
      <c r="D53" s="9">
        <v>0</v>
      </c>
      <c r="E53" s="9">
        <v>0</v>
      </c>
      <c r="F53" s="9">
        <v>0</v>
      </c>
      <c r="G53" s="12">
        <f t="shared" si="5"/>
        <v>0</v>
      </c>
    </row>
    <row r="54" spans="1:7" ht="16.5" thickBot="1" x14ac:dyDescent="0.3">
      <c r="A54" s="15" t="s">
        <v>94</v>
      </c>
      <c r="C54" s="31">
        <f>SUM(C6:C53)</f>
        <v>0</v>
      </c>
      <c r="D54" s="31">
        <f>SUM(D6:D53)</f>
        <v>0</v>
      </c>
      <c r="E54" s="31">
        <f>SUM(E6:E53)</f>
        <v>0</v>
      </c>
      <c r="F54" s="31">
        <f>SUM(F6:F53)</f>
        <v>0</v>
      </c>
      <c r="G54" s="38">
        <f>SUM(G6:G53)</f>
        <v>0</v>
      </c>
    </row>
    <row r="55" spans="1:7" ht="17.25" thickTop="1" thickBot="1" x14ac:dyDescent="0.3">
      <c r="A55" s="15" t="s">
        <v>95</v>
      </c>
      <c r="C55" s="10">
        <v>0</v>
      </c>
      <c r="D55" s="15"/>
      <c r="E55" s="15"/>
      <c r="F55" s="32"/>
      <c r="G55" s="33"/>
    </row>
    <row r="56" spans="1:7" ht="16.5" thickTop="1" x14ac:dyDescent="0.25">
      <c r="A56" s="16" t="s">
        <v>96</v>
      </c>
      <c r="C56" s="15"/>
      <c r="D56" s="15"/>
      <c r="E56" s="15"/>
      <c r="F56" s="15"/>
      <c r="G56" s="15"/>
    </row>
    <row r="57" spans="1:7" ht="15.75" x14ac:dyDescent="0.25">
      <c r="A57" s="16" t="s">
        <v>97</v>
      </c>
      <c r="C57" s="15"/>
      <c r="D57" s="15"/>
      <c r="E57" s="15"/>
      <c r="F57" s="15"/>
      <c r="G57" s="15"/>
    </row>
    <row r="58" spans="1:7" ht="15.75" x14ac:dyDescent="0.25">
      <c r="A58" s="56"/>
      <c r="C58" s="55"/>
      <c r="D58" s="55"/>
      <c r="E58" s="55"/>
      <c r="F58" s="55"/>
      <c r="G58" s="55"/>
    </row>
    <row r="59" spans="1:7" ht="15.75" x14ac:dyDescent="0.25">
      <c r="A59" s="56"/>
      <c r="C59" s="55"/>
      <c r="D59" s="55"/>
      <c r="E59" s="55"/>
      <c r="F59" s="55"/>
      <c r="G59" s="55"/>
    </row>
    <row r="60" spans="1:7" ht="15.75" x14ac:dyDescent="0.25">
      <c r="A60" s="200" t="s">
        <v>98</v>
      </c>
      <c r="B60" s="200"/>
      <c r="C60" s="200"/>
      <c r="D60" s="200"/>
      <c r="E60" s="200"/>
      <c r="F60" s="200"/>
      <c r="G60" s="200"/>
    </row>
    <row r="61" spans="1:7" ht="15.75" x14ac:dyDescent="0.25">
      <c r="A61" s="15"/>
      <c r="C61" s="15"/>
      <c r="D61" s="15"/>
      <c r="E61" s="15"/>
      <c r="F61" s="15"/>
      <c r="G61" s="15"/>
    </row>
    <row r="62" spans="1:7" ht="54" customHeight="1" x14ac:dyDescent="0.25">
      <c r="A62" s="17"/>
      <c r="C62" s="18" t="s">
        <v>99</v>
      </c>
      <c r="D62" s="18" t="s">
        <v>60</v>
      </c>
      <c r="E62" s="67" t="s">
        <v>223</v>
      </c>
      <c r="F62" s="17"/>
      <c r="G62" s="17"/>
    </row>
    <row r="63" spans="1:7" ht="15.75" x14ac:dyDescent="0.25">
      <c r="A63" s="15"/>
      <c r="C63" s="15"/>
      <c r="D63" s="15"/>
      <c r="E63" s="15"/>
      <c r="F63" s="15"/>
      <c r="G63" s="15"/>
    </row>
    <row r="64" spans="1:7" ht="15.75" x14ac:dyDescent="0.25">
      <c r="A64" s="15" t="s">
        <v>100</v>
      </c>
      <c r="C64" s="19">
        <f>C54</f>
        <v>0</v>
      </c>
      <c r="D64" s="19">
        <f>D54</f>
        <v>0</v>
      </c>
      <c r="E64" s="19">
        <f>E54</f>
        <v>0</v>
      </c>
      <c r="F64" s="15"/>
      <c r="G64" s="15"/>
    </row>
    <row r="65" spans="1:7" ht="15.75" x14ac:dyDescent="0.25">
      <c r="A65" s="15"/>
      <c r="C65" s="15"/>
      <c r="D65" s="15"/>
      <c r="E65" s="15"/>
      <c r="F65" s="15"/>
      <c r="G65" s="15"/>
    </row>
    <row r="66" spans="1:7" ht="15.75" x14ac:dyDescent="0.25">
      <c r="A66" s="208" t="s">
        <v>101</v>
      </c>
      <c r="B66" s="208"/>
      <c r="C66" s="208"/>
      <c r="D66" s="15"/>
      <c r="E66" s="15"/>
      <c r="F66" s="15"/>
      <c r="G66" s="15"/>
    </row>
    <row r="67" spans="1:7" ht="15.75" x14ac:dyDescent="0.25">
      <c r="A67" s="207" t="s">
        <v>102</v>
      </c>
      <c r="B67" s="207"/>
      <c r="C67" s="207"/>
      <c r="D67" s="53">
        <v>0</v>
      </c>
      <c r="E67" s="53">
        <v>0</v>
      </c>
      <c r="F67" s="15"/>
      <c r="G67" s="15"/>
    </row>
    <row r="68" spans="1:7" ht="15.75" x14ac:dyDescent="0.25">
      <c r="A68" s="207" t="s">
        <v>103</v>
      </c>
      <c r="B68" s="207"/>
      <c r="C68" s="207"/>
      <c r="D68" s="53">
        <v>0</v>
      </c>
      <c r="E68" s="53">
        <v>0</v>
      </c>
      <c r="F68" s="15"/>
      <c r="G68" s="15"/>
    </row>
    <row r="69" spans="1:7" ht="15.75" x14ac:dyDescent="0.25">
      <c r="A69" s="207" t="s">
        <v>104</v>
      </c>
      <c r="B69" s="207"/>
      <c r="C69" s="207"/>
      <c r="D69" s="53">
        <v>0</v>
      </c>
      <c r="E69" s="53">
        <v>0</v>
      </c>
      <c r="F69" s="15"/>
      <c r="G69" s="15"/>
    </row>
    <row r="70" spans="1:7" ht="15.75" x14ac:dyDescent="0.25">
      <c r="A70" s="209" t="s">
        <v>105</v>
      </c>
      <c r="B70" s="209"/>
      <c r="C70" s="209"/>
      <c r="D70" s="15"/>
      <c r="E70" s="15"/>
      <c r="F70" s="15"/>
      <c r="G70" s="15"/>
    </row>
    <row r="71" spans="1:7" ht="15.75" x14ac:dyDescent="0.25">
      <c r="A71" s="207" t="s">
        <v>106</v>
      </c>
      <c r="B71" s="207"/>
      <c r="C71" s="207"/>
      <c r="D71" s="110">
        <v>0</v>
      </c>
      <c r="E71" s="110">
        <v>0</v>
      </c>
      <c r="F71" s="15"/>
      <c r="G71" s="15"/>
    </row>
    <row r="72" spans="1:7" ht="15.75" x14ac:dyDescent="0.25">
      <c r="A72" s="20" t="s">
        <v>107</v>
      </c>
      <c r="C72" s="20"/>
      <c r="D72" s="110">
        <v>0</v>
      </c>
      <c r="E72" s="110">
        <v>0</v>
      </c>
      <c r="F72" s="15"/>
      <c r="G72" s="15"/>
    </row>
    <row r="73" spans="1:7" ht="15.75" x14ac:dyDescent="0.25">
      <c r="A73" s="20" t="s">
        <v>108</v>
      </c>
      <c r="C73" s="20"/>
      <c r="D73" s="110">
        <v>0</v>
      </c>
      <c r="E73" s="110">
        <v>0</v>
      </c>
      <c r="F73" s="15"/>
      <c r="G73" s="15"/>
    </row>
    <row r="74" spans="1:7" ht="15.75" x14ac:dyDescent="0.25">
      <c r="A74" s="15"/>
      <c r="C74" s="15"/>
      <c r="D74" s="15"/>
      <c r="E74" s="15"/>
      <c r="F74" s="15"/>
      <c r="G74" s="15"/>
    </row>
    <row r="75" spans="1:7" ht="15.75" x14ac:dyDescent="0.25">
      <c r="A75" s="208" t="s">
        <v>109</v>
      </c>
      <c r="B75" s="208"/>
      <c r="C75" s="208"/>
      <c r="D75" s="19">
        <f>D64-SUM(D65:D73)</f>
        <v>0</v>
      </c>
      <c r="E75" s="57">
        <f>E64-SUM(E65:E73)</f>
        <v>0</v>
      </c>
      <c r="F75" s="15"/>
      <c r="G75" s="15"/>
    </row>
    <row r="76" spans="1:7" ht="15.75" x14ac:dyDescent="0.25">
      <c r="A76" s="15"/>
      <c r="C76" s="15"/>
      <c r="D76" s="15"/>
      <c r="E76" s="15"/>
      <c r="F76" s="15"/>
      <c r="G76" s="15"/>
    </row>
    <row r="77" spans="1:7" ht="15.75" x14ac:dyDescent="0.25">
      <c r="A77" s="208" t="s">
        <v>110</v>
      </c>
      <c r="B77" s="208"/>
      <c r="C77" s="208"/>
      <c r="D77" s="15"/>
      <c r="E77" s="15"/>
      <c r="F77" s="15"/>
      <c r="G77" s="15"/>
    </row>
    <row r="78" spans="1:7" ht="15.75" x14ac:dyDescent="0.25">
      <c r="A78" s="207" t="s">
        <v>111</v>
      </c>
      <c r="B78" s="207"/>
      <c r="C78" s="207"/>
      <c r="D78" s="15"/>
      <c r="E78" s="15"/>
      <c r="F78" s="15"/>
      <c r="G78" s="15"/>
    </row>
    <row r="79" spans="1:7" ht="15.75" x14ac:dyDescent="0.25">
      <c r="A79" s="21" t="s">
        <v>112</v>
      </c>
      <c r="C79" s="20"/>
      <c r="D79" s="25"/>
      <c r="E79" s="11">
        <v>1</v>
      </c>
      <c r="F79" s="15"/>
      <c r="G79" s="15"/>
    </row>
    <row r="80" spans="1:7" ht="15.75" x14ac:dyDescent="0.25">
      <c r="A80" s="15"/>
      <c r="C80" s="15"/>
      <c r="D80" s="15"/>
      <c r="E80" s="15"/>
      <c r="F80" s="22"/>
      <c r="G80" s="15"/>
    </row>
    <row r="81" spans="1:7" ht="15.75" x14ac:dyDescent="0.25">
      <c r="A81" s="15" t="s">
        <v>113</v>
      </c>
      <c r="C81" s="15"/>
      <c r="D81" s="19">
        <f>D75</f>
        <v>0</v>
      </c>
      <c r="E81" s="19">
        <f>E75*E79</f>
        <v>0</v>
      </c>
      <c r="F81" s="15"/>
      <c r="G81" s="15"/>
    </row>
    <row r="82" spans="1:7" ht="15.75" x14ac:dyDescent="0.25">
      <c r="A82" s="15"/>
      <c r="C82" s="15"/>
      <c r="D82" s="15"/>
      <c r="E82" s="15"/>
      <c r="F82" s="15"/>
      <c r="G82" s="15"/>
    </row>
    <row r="83" spans="1:7" ht="15.75" x14ac:dyDescent="0.25">
      <c r="A83" s="15" t="s">
        <v>114</v>
      </c>
      <c r="C83" s="15"/>
      <c r="D83" s="106">
        <v>1</v>
      </c>
      <c r="E83" s="106">
        <v>1</v>
      </c>
      <c r="F83" s="15"/>
      <c r="G83" s="15"/>
    </row>
    <row r="84" spans="1:7" ht="15.75" x14ac:dyDescent="0.25">
      <c r="A84" s="15"/>
      <c r="C84" s="15"/>
      <c r="D84" s="15"/>
      <c r="E84" s="15"/>
      <c r="F84" s="15"/>
      <c r="G84" s="15"/>
    </row>
    <row r="85" spans="1:7" ht="15.75" x14ac:dyDescent="0.25">
      <c r="A85" s="15" t="s">
        <v>115</v>
      </c>
      <c r="C85" s="15"/>
      <c r="D85" s="19">
        <f>D81*D83</f>
        <v>0</v>
      </c>
      <c r="E85" s="19">
        <f>E81*E83</f>
        <v>0</v>
      </c>
      <c r="F85" s="15"/>
      <c r="G85" s="15"/>
    </row>
    <row r="86" spans="1:7" ht="15.75" x14ac:dyDescent="0.25">
      <c r="A86" s="15"/>
      <c r="C86" s="15"/>
      <c r="D86" s="15"/>
      <c r="E86" s="15"/>
      <c r="F86" s="15"/>
      <c r="G86" s="15"/>
    </row>
    <row r="87" spans="1:7" ht="15.75" x14ac:dyDescent="0.25">
      <c r="A87" s="15" t="s">
        <v>116</v>
      </c>
      <c r="C87" s="15"/>
      <c r="D87" s="109">
        <v>0.04</v>
      </c>
      <c r="E87" s="109">
        <v>0.09</v>
      </c>
      <c r="F87" s="15"/>
      <c r="G87" s="15"/>
    </row>
    <row r="88" spans="1:7" ht="15.75" x14ac:dyDescent="0.25">
      <c r="A88" s="15"/>
      <c r="C88" s="15"/>
      <c r="D88" s="15"/>
      <c r="E88" s="15"/>
      <c r="F88" s="15"/>
      <c r="G88" s="15"/>
    </row>
    <row r="89" spans="1:7" ht="15.75" x14ac:dyDescent="0.25">
      <c r="A89" s="23" t="s">
        <v>288</v>
      </c>
      <c r="C89" s="23"/>
      <c r="D89" s="24">
        <f>D85*D87</f>
        <v>0</v>
      </c>
      <c r="E89" s="24">
        <f>E85*E87</f>
        <v>0</v>
      </c>
      <c r="F89" s="15"/>
      <c r="G89" s="15"/>
    </row>
    <row r="90" spans="1:7" ht="15.75" x14ac:dyDescent="0.25">
      <c r="A90" s="15"/>
      <c r="C90" s="15"/>
      <c r="D90" s="15"/>
      <c r="E90" s="15"/>
      <c r="F90" s="15"/>
      <c r="G90" s="15"/>
    </row>
    <row r="91" spans="1:7" x14ac:dyDescent="0.25">
      <c r="A91" s="206" t="s">
        <v>117</v>
      </c>
      <c r="B91" s="206"/>
      <c r="C91" s="206"/>
      <c r="D91" s="206"/>
      <c r="E91" s="206"/>
      <c r="F91" s="206"/>
      <c r="G91" s="206"/>
    </row>
    <row r="92" spans="1:7" x14ac:dyDescent="0.25">
      <c r="A92" s="206"/>
      <c r="B92" s="206"/>
      <c r="C92" s="206"/>
      <c r="D92" s="206"/>
      <c r="E92" s="206"/>
      <c r="F92" s="206"/>
      <c r="G92" s="206"/>
    </row>
    <row r="93" spans="1:7" x14ac:dyDescent="0.25">
      <c r="A93" s="206"/>
      <c r="B93" s="206"/>
      <c r="C93" s="206"/>
      <c r="D93" s="206"/>
      <c r="E93" s="206"/>
      <c r="F93" s="206"/>
      <c r="G93" s="206"/>
    </row>
  </sheetData>
  <sheetProtection algorithmName="SHA-512" hashValue="HBBlI7BEx9KnwLa/MEVisCbT5VVglRwDWRXBTBNxP+yjcRW6NGVIGoR2/Rng6bfRzNUv7GyRYssX0x0cSc3Mlw==" saltValue="KgP6RVvFUr5/8tBEQYg2GA==" spinCount="100000" sheet="1" objects="1" scenarios="1"/>
  <customSheetViews>
    <customSheetView guid="{E865FF6D-9896-4E06-B51A-246D42428865}" scale="75" fitToPage="1">
      <selection activeCell="E70" sqref="E70"/>
      <pageMargins left="0.25" right="0.2" top="0.1" bottom="0.1" header="0.3" footer="0.3"/>
      <printOptions horizontalCentered="1"/>
      <pageSetup scale="88" fitToHeight="0" orientation="portrait" r:id="rId1"/>
    </customSheetView>
  </customSheetViews>
  <mergeCells count="27">
    <mergeCell ref="B1:C1"/>
    <mergeCell ref="A2:G2"/>
    <mergeCell ref="A52:B52"/>
    <mergeCell ref="A53:B53"/>
    <mergeCell ref="A5:B5"/>
    <mergeCell ref="A3:G3"/>
    <mergeCell ref="A4:G4"/>
    <mergeCell ref="A27:B27"/>
    <mergeCell ref="A49:B49"/>
    <mergeCell ref="A50:B50"/>
    <mergeCell ref="A60:G60"/>
    <mergeCell ref="A67:C67"/>
    <mergeCell ref="A6:B6"/>
    <mergeCell ref="A19:B19"/>
    <mergeCell ref="A26:B26"/>
    <mergeCell ref="A29:B29"/>
    <mergeCell ref="A41:B41"/>
    <mergeCell ref="A51:B51"/>
    <mergeCell ref="A91:G93"/>
    <mergeCell ref="A78:C78"/>
    <mergeCell ref="A66:C66"/>
    <mergeCell ref="A75:C75"/>
    <mergeCell ref="A77:C77"/>
    <mergeCell ref="A68:C68"/>
    <mergeCell ref="A69:C69"/>
    <mergeCell ref="A70:C70"/>
    <mergeCell ref="A71:C71"/>
  </mergeCells>
  <printOptions horizontalCentered="1"/>
  <pageMargins left="0.25" right="0.2" top="0.1" bottom="0.1" header="0.3" footer="0.3"/>
  <pageSetup scale="86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workbookViewId="0">
      <selection activeCell="B1" sqref="B1"/>
    </sheetView>
  </sheetViews>
  <sheetFormatPr defaultRowHeight="15" x14ac:dyDescent="0.25"/>
  <cols>
    <col min="1" max="1" width="14.42578125" customWidth="1"/>
    <col min="2" max="2" width="35.5703125" customWidth="1"/>
    <col min="3" max="3" width="17.85546875" customWidth="1"/>
    <col min="4" max="4" width="26.85546875" customWidth="1"/>
  </cols>
  <sheetData>
    <row r="1" spans="1:4" ht="20.45" customHeight="1" x14ac:dyDescent="0.25">
      <c r="A1" s="131" t="s">
        <v>149</v>
      </c>
      <c r="B1" s="244">
        <f>'Unit Information'!C1</f>
        <v>0</v>
      </c>
      <c r="C1" s="133" t="s">
        <v>150</v>
      </c>
      <c r="D1" s="132">
        <f>'Unit Information'!I1</f>
        <v>0</v>
      </c>
    </row>
    <row r="2" spans="1:4" ht="6.6" customHeight="1" x14ac:dyDescent="0.25">
      <c r="A2" s="60"/>
      <c r="B2" s="60"/>
      <c r="C2" s="60"/>
      <c r="D2" s="60"/>
    </row>
    <row r="3" spans="1:4" ht="18" x14ac:dyDescent="0.25">
      <c r="A3" s="198" t="s">
        <v>121</v>
      </c>
      <c r="B3" s="198"/>
      <c r="C3" s="198"/>
      <c r="D3" s="198"/>
    </row>
    <row r="4" spans="1:4" x14ac:dyDescent="0.25">
      <c r="A4" s="199" t="s">
        <v>1</v>
      </c>
      <c r="B4" s="199"/>
      <c r="C4" s="199"/>
      <c r="D4" s="199"/>
    </row>
    <row r="5" spans="1:4" ht="15.75" x14ac:dyDescent="0.25">
      <c r="A5" s="200" t="s">
        <v>122</v>
      </c>
      <c r="B5" s="200"/>
      <c r="C5" s="200"/>
      <c r="D5" s="200"/>
    </row>
    <row r="6" spans="1:4" ht="7.15" customHeight="1" x14ac:dyDescent="0.25">
      <c r="A6" s="44"/>
      <c r="B6" s="44"/>
      <c r="C6" s="44"/>
      <c r="D6" s="44"/>
    </row>
    <row r="7" spans="1:4" ht="15.75" x14ac:dyDescent="0.25">
      <c r="A7" s="55" t="s">
        <v>123</v>
      </c>
      <c r="B7" s="55"/>
      <c r="C7" s="59"/>
      <c r="D7" s="57">
        <f>+'Development Cost Schedule'!C54+'Development Cost Schedule'!C55</f>
        <v>0</v>
      </c>
    </row>
    <row r="8" spans="1:4" ht="15.75" x14ac:dyDescent="0.25">
      <c r="A8" s="55" t="s">
        <v>124</v>
      </c>
      <c r="B8" s="55"/>
      <c r="C8" s="59"/>
      <c r="D8" s="59"/>
    </row>
    <row r="9" spans="1:4" ht="15.75" x14ac:dyDescent="0.25">
      <c r="A9" s="203"/>
      <c r="B9" s="224"/>
      <c r="C9" s="59"/>
      <c r="D9" s="53">
        <v>0</v>
      </c>
    </row>
    <row r="10" spans="1:4" ht="15.75" x14ac:dyDescent="0.25">
      <c r="A10" s="225"/>
      <c r="B10" s="226"/>
      <c r="C10" s="59"/>
      <c r="D10" s="53">
        <v>0</v>
      </c>
    </row>
    <row r="11" spans="1:4" ht="7.15" customHeight="1" x14ac:dyDescent="0.25">
      <c r="A11" s="44"/>
      <c r="B11" s="44"/>
      <c r="C11" s="44"/>
      <c r="D11" s="44"/>
    </row>
    <row r="12" spans="1:4" ht="16.5" thickBot="1" x14ac:dyDescent="0.3">
      <c r="A12" s="55" t="s">
        <v>125</v>
      </c>
      <c r="B12" s="55"/>
      <c r="C12" s="59"/>
      <c r="D12" s="50">
        <f>SUM(D7:D10)</f>
        <v>0</v>
      </c>
    </row>
    <row r="13" spans="1:4" ht="7.15" customHeight="1" thickTop="1" x14ac:dyDescent="0.25">
      <c r="A13" s="59"/>
      <c r="B13" s="59"/>
      <c r="C13" s="59"/>
      <c r="D13" s="59"/>
    </row>
    <row r="14" spans="1:4" ht="15.75" x14ac:dyDescent="0.25">
      <c r="A14" s="200" t="s">
        <v>126</v>
      </c>
      <c r="B14" s="200"/>
      <c r="C14" s="200"/>
      <c r="D14" s="200"/>
    </row>
    <row r="15" spans="1:4" ht="7.15" customHeight="1" x14ac:dyDescent="0.25">
      <c r="A15" s="44"/>
      <c r="B15" s="44"/>
      <c r="C15" s="44"/>
      <c r="D15" s="44"/>
    </row>
    <row r="16" spans="1:4" ht="15.75" x14ac:dyDescent="0.25">
      <c r="A16" s="55" t="s">
        <v>127</v>
      </c>
      <c r="B16" s="55"/>
      <c r="C16" s="59"/>
      <c r="D16" s="53">
        <v>0</v>
      </c>
    </row>
    <row r="17" spans="1:4" ht="15.75" x14ac:dyDescent="0.25">
      <c r="A17" s="139" t="s">
        <v>224</v>
      </c>
      <c r="B17" s="55"/>
      <c r="C17" s="71"/>
      <c r="D17" s="53">
        <v>0</v>
      </c>
    </row>
    <row r="18" spans="1:4" ht="15.75" x14ac:dyDescent="0.25">
      <c r="A18" s="55" t="s">
        <v>128</v>
      </c>
      <c r="B18" s="55"/>
      <c r="C18" s="59"/>
      <c r="D18" s="53">
        <v>0</v>
      </c>
    </row>
    <row r="19" spans="1:4" ht="15.75" x14ac:dyDescent="0.25">
      <c r="A19" s="139" t="s">
        <v>221</v>
      </c>
      <c r="B19" s="55"/>
      <c r="C19" s="71"/>
      <c r="D19" s="53">
        <v>0</v>
      </c>
    </row>
    <row r="20" spans="1:4" ht="15.75" x14ac:dyDescent="0.25">
      <c r="A20" s="55" t="s">
        <v>129</v>
      </c>
      <c r="B20" s="55"/>
      <c r="C20" s="59"/>
      <c r="D20" s="53">
        <v>0</v>
      </c>
    </row>
    <row r="21" spans="1:4" ht="15.75" x14ac:dyDescent="0.25">
      <c r="A21" s="139" t="s">
        <v>222</v>
      </c>
      <c r="B21" s="55"/>
      <c r="C21" s="71"/>
      <c r="D21" s="53">
        <v>0</v>
      </c>
    </row>
    <row r="22" spans="1:4" ht="15.75" x14ac:dyDescent="0.25">
      <c r="A22" s="55" t="s">
        <v>130</v>
      </c>
      <c r="B22" s="55"/>
      <c r="C22" s="59"/>
      <c r="D22" s="53">
        <v>0</v>
      </c>
    </row>
    <row r="23" spans="1:4" ht="15.75" x14ac:dyDescent="0.25">
      <c r="A23" s="55" t="s">
        <v>131</v>
      </c>
      <c r="B23" s="55"/>
      <c r="C23" s="59"/>
      <c r="D23" s="53">
        <v>0</v>
      </c>
    </row>
    <row r="24" spans="1:4" ht="15.75" x14ac:dyDescent="0.25">
      <c r="A24" s="55" t="s">
        <v>132</v>
      </c>
      <c r="B24" s="55"/>
      <c r="C24" s="59"/>
      <c r="D24" s="53">
        <v>0</v>
      </c>
    </row>
    <row r="25" spans="1:4" ht="15.75" x14ac:dyDescent="0.25">
      <c r="A25" s="55" t="s">
        <v>133</v>
      </c>
      <c r="B25" s="55"/>
      <c r="C25" s="59"/>
      <c r="D25" s="53">
        <v>0</v>
      </c>
    </row>
    <row r="26" spans="1:4" ht="15.75" x14ac:dyDescent="0.25">
      <c r="A26" s="55" t="s">
        <v>134</v>
      </c>
      <c r="B26" s="55"/>
      <c r="C26" s="59"/>
      <c r="D26" s="53">
        <v>0</v>
      </c>
    </row>
    <row r="27" spans="1:4" ht="15.75" x14ac:dyDescent="0.25">
      <c r="A27" s="55" t="s">
        <v>135</v>
      </c>
      <c r="B27" s="55"/>
      <c r="C27" s="59"/>
      <c r="D27" s="53">
        <v>0</v>
      </c>
    </row>
    <row r="28" spans="1:4" ht="15.75" x14ac:dyDescent="0.25">
      <c r="A28" s="55" t="s">
        <v>136</v>
      </c>
      <c r="B28" s="55"/>
      <c r="C28" s="59"/>
      <c r="D28" s="53">
        <v>0</v>
      </c>
    </row>
    <row r="29" spans="1:4" ht="15.75" x14ac:dyDescent="0.25">
      <c r="A29" s="55" t="s">
        <v>137</v>
      </c>
      <c r="B29" s="55"/>
      <c r="C29" s="59"/>
      <c r="D29" s="53">
        <v>0</v>
      </c>
    </row>
    <row r="30" spans="1:4" ht="15.75" x14ac:dyDescent="0.25">
      <c r="A30" s="55" t="s">
        <v>138</v>
      </c>
      <c r="B30" s="55"/>
      <c r="C30" s="59"/>
      <c r="D30" s="53">
        <v>0</v>
      </c>
    </row>
    <row r="31" spans="1:4" ht="15.75" x14ac:dyDescent="0.25">
      <c r="A31" s="55" t="s">
        <v>139</v>
      </c>
      <c r="B31" s="55"/>
      <c r="C31" s="59"/>
      <c r="D31" s="57"/>
    </row>
    <row r="32" spans="1:4" ht="15.75" x14ac:dyDescent="0.25">
      <c r="A32" s="203"/>
      <c r="B32" s="224"/>
      <c r="C32" s="59"/>
      <c r="D32" s="53">
        <v>0</v>
      </c>
    </row>
    <row r="33" spans="1:4" ht="15.75" x14ac:dyDescent="0.25">
      <c r="A33" s="225"/>
      <c r="B33" s="226"/>
      <c r="C33" s="59"/>
      <c r="D33" s="53">
        <v>0</v>
      </c>
    </row>
    <row r="34" spans="1:4" x14ac:dyDescent="0.25">
      <c r="A34" s="44"/>
      <c r="B34" s="44"/>
      <c r="C34" s="44"/>
      <c r="D34" s="44"/>
    </row>
    <row r="35" spans="1:4" ht="16.5" thickBot="1" x14ac:dyDescent="0.3">
      <c r="A35" s="55" t="s">
        <v>140</v>
      </c>
      <c r="B35" s="55"/>
      <c r="C35" s="59"/>
      <c r="D35" s="50">
        <f>SUM(D16:D33)</f>
        <v>0</v>
      </c>
    </row>
    <row r="36" spans="1:4" ht="15.75" thickTop="1" x14ac:dyDescent="0.25">
      <c r="A36" s="59"/>
      <c r="B36" s="59"/>
      <c r="C36" s="59"/>
      <c r="D36" s="59"/>
    </row>
    <row r="37" spans="1:4" ht="15.75" x14ac:dyDescent="0.25">
      <c r="A37" s="200" t="s">
        <v>141</v>
      </c>
      <c r="B37" s="200"/>
      <c r="C37" s="200"/>
      <c r="D37" s="200"/>
    </row>
    <row r="38" spans="1:4" ht="7.15" customHeight="1" x14ac:dyDescent="0.25">
      <c r="A38" s="44"/>
      <c r="B38" s="44"/>
      <c r="C38" s="44"/>
      <c r="D38" s="44"/>
    </row>
    <row r="39" spans="1:4" ht="15.75" x14ac:dyDescent="0.25">
      <c r="A39" s="55" t="s">
        <v>125</v>
      </c>
      <c r="B39" s="55"/>
      <c r="C39" s="59"/>
      <c r="D39" s="57">
        <f>D12</f>
        <v>0</v>
      </c>
    </row>
    <row r="40" spans="1:4" ht="15.75" x14ac:dyDescent="0.25">
      <c r="A40" s="55" t="s">
        <v>142</v>
      </c>
      <c r="B40" s="55"/>
      <c r="C40" s="59"/>
      <c r="D40" s="57">
        <f>D35</f>
        <v>0</v>
      </c>
    </row>
    <row r="41" spans="1:4" ht="16.5" thickBot="1" x14ac:dyDescent="0.3">
      <c r="A41" s="55" t="s">
        <v>143</v>
      </c>
      <c r="B41" s="55"/>
      <c r="C41" s="59"/>
      <c r="D41" s="50">
        <f>D39-D40</f>
        <v>0</v>
      </c>
    </row>
    <row r="42" spans="1:4" ht="10.15" customHeight="1" thickTop="1" x14ac:dyDescent="0.25">
      <c r="A42" s="59"/>
      <c r="B42" s="59"/>
      <c r="C42" s="59"/>
      <c r="D42" s="59"/>
    </row>
    <row r="43" spans="1:4" ht="15.75" x14ac:dyDescent="0.25">
      <c r="A43" s="55" t="s">
        <v>144</v>
      </c>
      <c r="B43" s="55"/>
      <c r="C43" s="59"/>
      <c r="D43" s="55">
        <v>10</v>
      </c>
    </row>
    <row r="44" spans="1:4" ht="10.15" customHeight="1" x14ac:dyDescent="0.25">
      <c r="A44" s="44"/>
      <c r="B44" s="44"/>
      <c r="C44" s="44"/>
      <c r="D44" s="44"/>
    </row>
    <row r="45" spans="1:4" ht="15.75" x14ac:dyDescent="0.25">
      <c r="A45" s="55" t="s">
        <v>145</v>
      </c>
      <c r="B45" s="55"/>
      <c r="C45" s="59"/>
      <c r="D45" s="57">
        <f>D41/D43</f>
        <v>0</v>
      </c>
    </row>
    <row r="46" spans="1:4" ht="10.15" customHeight="1" x14ac:dyDescent="0.25">
      <c r="A46" s="44"/>
      <c r="B46" s="44"/>
      <c r="C46" s="44"/>
      <c r="D46" s="44"/>
    </row>
    <row r="47" spans="1:4" ht="15.75" x14ac:dyDescent="0.25">
      <c r="A47" s="55" t="s">
        <v>146</v>
      </c>
      <c r="B47" s="55"/>
      <c r="C47" s="59"/>
      <c r="D47" s="135">
        <v>0.85</v>
      </c>
    </row>
    <row r="48" spans="1:4" ht="13.15" customHeight="1" x14ac:dyDescent="0.25">
      <c r="A48" s="56" t="s">
        <v>147</v>
      </c>
      <c r="B48" s="56"/>
      <c r="C48" s="56"/>
      <c r="D48" s="55"/>
    </row>
    <row r="49" spans="1:4" ht="10.15" customHeight="1" x14ac:dyDescent="0.25">
      <c r="A49" s="44"/>
      <c r="B49" s="44"/>
      <c r="C49" s="44"/>
      <c r="D49" s="44"/>
    </row>
    <row r="50" spans="1:4" ht="15.75" x14ac:dyDescent="0.25">
      <c r="A50" s="58" t="s">
        <v>148</v>
      </c>
      <c r="B50" s="58"/>
      <c r="C50" s="58"/>
      <c r="D50" s="24">
        <f>D45/D47</f>
        <v>0</v>
      </c>
    </row>
    <row r="51" spans="1:4" ht="6" customHeight="1" x14ac:dyDescent="0.25">
      <c r="A51" s="44"/>
      <c r="B51" s="44"/>
      <c r="C51" s="44"/>
      <c r="D51" s="44"/>
    </row>
    <row r="52" spans="1:4" x14ac:dyDescent="0.25">
      <c r="A52" s="44"/>
      <c r="B52" s="44"/>
      <c r="C52" s="44"/>
      <c r="D52" s="44"/>
    </row>
  </sheetData>
  <sheetProtection algorithmName="SHA-512" hashValue="9V5yb1WwCtfA47IfkaZNVMz16/waeUcko+GKi3eP3rJycQ/C2s78sxSu8dPk66cqTXhhhc54sQ0BfmD/I4FmLw==" saltValue="eSJ49hnH1+3Qo8iqJJoTCg==" spinCount="100000" sheet="1" objects="1" scenarios="1"/>
  <customSheetViews>
    <customSheetView guid="{E865FF6D-9896-4E06-B51A-246D42428865}" fitToPage="1">
      <selection activeCell="D32" sqref="D32"/>
      <pageMargins left="0.7" right="0.7" top="0.75" bottom="0.75" header="0.3" footer="0.3"/>
      <printOptions horizontalCentered="1" verticalCentered="1"/>
      <pageSetup scale="95" fitToHeight="0" orientation="portrait" r:id="rId1"/>
    </customSheetView>
  </customSheetViews>
  <mergeCells count="9">
    <mergeCell ref="A5:D5"/>
    <mergeCell ref="A3:D3"/>
    <mergeCell ref="A14:D14"/>
    <mergeCell ref="A37:D37"/>
    <mergeCell ref="A4:D4"/>
    <mergeCell ref="A32:B32"/>
    <mergeCell ref="A33:B33"/>
    <mergeCell ref="A9:B9"/>
    <mergeCell ref="A10:B10"/>
  </mergeCells>
  <printOptions horizontalCentered="1" verticalCentered="1"/>
  <pageMargins left="0.7" right="0.7" top="0.75" bottom="0.75" header="0.3" footer="0.3"/>
  <pageSetup scale="95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4" workbookViewId="0">
      <selection activeCell="F37" sqref="F37"/>
    </sheetView>
  </sheetViews>
  <sheetFormatPr defaultRowHeight="15" x14ac:dyDescent="0.25"/>
  <cols>
    <col min="1" max="1" width="12.7109375" customWidth="1"/>
    <col min="2" max="2" width="52.5703125" customWidth="1"/>
    <col min="3" max="3" width="10.5703125" customWidth="1"/>
  </cols>
  <sheetData>
    <row r="1" spans="1:5" x14ac:dyDescent="0.25">
      <c r="A1" s="72" t="s">
        <v>149</v>
      </c>
      <c r="B1" s="242">
        <f>'Unit Information'!C1</f>
        <v>0</v>
      </c>
      <c r="C1" s="73" t="s">
        <v>150</v>
      </c>
      <c r="D1" s="68">
        <f>'Unit Information'!I1</f>
        <v>0</v>
      </c>
      <c r="E1" s="68"/>
    </row>
    <row r="2" spans="1:5" x14ac:dyDescent="0.25">
      <c r="A2" s="74"/>
      <c r="B2" s="74"/>
      <c r="C2" s="233"/>
      <c r="D2" s="217"/>
      <c r="E2" s="68"/>
    </row>
    <row r="3" spans="1:5" ht="18" x14ac:dyDescent="0.25">
      <c r="A3" s="198" t="s">
        <v>239</v>
      </c>
      <c r="B3" s="198"/>
      <c r="C3" s="198"/>
      <c r="D3" s="217"/>
      <c r="E3" s="44"/>
    </row>
    <row r="4" spans="1:5" ht="15.75" x14ac:dyDescent="0.25">
      <c r="A4" s="227" t="s">
        <v>151</v>
      </c>
      <c r="B4" s="227"/>
      <c r="C4" s="227"/>
      <c r="D4" s="217"/>
      <c r="E4" s="44"/>
    </row>
    <row r="5" spans="1:5" x14ac:dyDescent="0.25">
      <c r="A5" s="236" t="s">
        <v>1</v>
      </c>
      <c r="B5" s="236"/>
      <c r="C5" s="236"/>
      <c r="D5" s="217"/>
      <c r="E5" s="44"/>
    </row>
    <row r="6" spans="1:5" x14ac:dyDescent="0.25">
      <c r="A6" s="71"/>
      <c r="B6" s="71"/>
      <c r="C6" s="71"/>
      <c r="D6" s="44"/>
      <c r="E6" s="44"/>
    </row>
    <row r="7" spans="1:5" x14ac:dyDescent="0.25">
      <c r="A7" s="71"/>
      <c r="B7" s="71"/>
      <c r="C7" s="71"/>
      <c r="D7" s="44"/>
      <c r="E7" s="44"/>
    </row>
    <row r="8" spans="1:5" x14ac:dyDescent="0.25">
      <c r="A8" s="140" t="s">
        <v>225</v>
      </c>
      <c r="B8" s="71"/>
      <c r="C8" s="229">
        <f>'Equity Gap'!D20</f>
        <v>0</v>
      </c>
      <c r="D8" s="217"/>
      <c r="E8" s="44"/>
    </row>
    <row r="9" spans="1:5" x14ac:dyDescent="0.25">
      <c r="A9" s="71"/>
      <c r="B9" s="71"/>
      <c r="C9" s="71"/>
      <c r="D9" s="44"/>
      <c r="E9" s="44"/>
    </row>
    <row r="10" spans="1:5" x14ac:dyDescent="0.25">
      <c r="A10" s="140" t="s">
        <v>226</v>
      </c>
      <c r="B10" s="71"/>
      <c r="C10" s="230"/>
      <c r="D10" s="205"/>
      <c r="E10" s="44"/>
    </row>
    <row r="11" spans="1:5" x14ac:dyDescent="0.25">
      <c r="A11" s="71"/>
      <c r="B11" s="71"/>
      <c r="C11" s="71"/>
      <c r="D11" s="44"/>
      <c r="E11" s="44"/>
    </row>
    <row r="12" spans="1:5" x14ac:dyDescent="0.25">
      <c r="A12" s="140" t="s">
        <v>227</v>
      </c>
      <c r="B12" s="71"/>
      <c r="C12" s="234" t="e">
        <f>C8/C10</f>
        <v>#DIV/0!</v>
      </c>
      <c r="D12" s="217"/>
      <c r="E12" s="44"/>
    </row>
    <row r="13" spans="1:5" x14ac:dyDescent="0.25">
      <c r="A13" s="71"/>
      <c r="B13" s="71"/>
      <c r="C13" s="71"/>
      <c r="D13" s="44"/>
      <c r="E13" s="44"/>
    </row>
    <row r="14" spans="1:5" x14ac:dyDescent="0.25">
      <c r="A14" s="71" t="s">
        <v>152</v>
      </c>
      <c r="B14" s="71"/>
      <c r="C14" s="235">
        <f>'Unit Information'!B40</f>
        <v>0</v>
      </c>
      <c r="D14" s="217"/>
      <c r="E14" s="44"/>
    </row>
    <row r="15" spans="1:5" x14ac:dyDescent="0.25">
      <c r="A15" s="71"/>
      <c r="B15" s="71"/>
      <c r="C15" s="71"/>
      <c r="D15" s="44"/>
      <c r="E15" s="44"/>
    </row>
    <row r="16" spans="1:5" x14ac:dyDescent="0.25">
      <c r="A16" s="140" t="s">
        <v>228</v>
      </c>
      <c r="B16" s="71"/>
      <c r="C16" s="228" t="e">
        <f>C12*C14</f>
        <v>#DIV/0!</v>
      </c>
      <c r="D16" s="217"/>
      <c r="E16" s="44"/>
    </row>
    <row r="17" spans="1:5" x14ac:dyDescent="0.25">
      <c r="A17" s="71"/>
      <c r="B17" s="71"/>
      <c r="C17" s="71"/>
      <c r="D17" s="44"/>
      <c r="E17" s="44"/>
    </row>
    <row r="18" spans="1:5" x14ac:dyDescent="0.25">
      <c r="A18" s="140" t="s">
        <v>225</v>
      </c>
      <c r="B18" s="71"/>
      <c r="C18" s="229">
        <f>'Equity Gap'!D20</f>
        <v>0</v>
      </c>
      <c r="D18" s="217"/>
      <c r="E18" s="44"/>
    </row>
    <row r="19" spans="1:5" x14ac:dyDescent="0.25">
      <c r="A19" s="71"/>
      <c r="B19" s="71"/>
      <c r="C19" s="71"/>
      <c r="D19" s="44"/>
      <c r="E19" s="44"/>
    </row>
    <row r="20" spans="1:5" x14ac:dyDescent="0.25">
      <c r="A20" s="140" t="s">
        <v>229</v>
      </c>
      <c r="B20" s="71"/>
      <c r="C20" s="230"/>
      <c r="D20" s="205"/>
      <c r="E20" s="44"/>
    </row>
    <row r="21" spans="1:5" x14ac:dyDescent="0.25">
      <c r="A21" s="71"/>
      <c r="B21" s="71"/>
      <c r="C21" s="71"/>
      <c r="D21" s="44"/>
      <c r="E21" s="44"/>
    </row>
    <row r="22" spans="1:5" x14ac:dyDescent="0.25">
      <c r="A22" s="140" t="s">
        <v>230</v>
      </c>
      <c r="B22" s="71"/>
      <c r="C22" s="231" t="e">
        <f>C18/C20</f>
        <v>#DIV/0!</v>
      </c>
      <c r="D22" s="217"/>
      <c r="E22" s="44"/>
    </row>
    <row r="23" spans="1:5" x14ac:dyDescent="0.25">
      <c r="A23" s="71"/>
      <c r="B23" s="71"/>
      <c r="C23" s="71"/>
      <c r="D23" s="44"/>
      <c r="E23" s="44"/>
    </row>
    <row r="24" spans="1:5" x14ac:dyDescent="0.25">
      <c r="A24" s="140" t="s">
        <v>231</v>
      </c>
      <c r="B24" s="71"/>
      <c r="C24" s="232" t="e">
        <f>IF(C16&gt;C22,C16,C22)</f>
        <v>#DIV/0!</v>
      </c>
      <c r="D24" s="217"/>
      <c r="E24" s="44"/>
    </row>
    <row r="25" spans="1:5" x14ac:dyDescent="0.25">
      <c r="A25" s="71"/>
      <c r="B25" s="71"/>
      <c r="C25" s="71"/>
      <c r="D25" s="44"/>
      <c r="E25" s="44"/>
    </row>
    <row r="26" spans="1:5" x14ac:dyDescent="0.25">
      <c r="A26" s="71"/>
      <c r="B26" s="71"/>
      <c r="C26" s="71"/>
      <c r="D26" s="44"/>
      <c r="E26" s="44"/>
    </row>
    <row r="27" spans="1:5" ht="18" x14ac:dyDescent="0.25">
      <c r="A27" s="198" t="s">
        <v>240</v>
      </c>
      <c r="B27" s="198"/>
      <c r="C27" s="198"/>
      <c r="D27" s="217"/>
      <c r="E27" s="44"/>
    </row>
    <row r="28" spans="1:5" ht="15.75" x14ac:dyDescent="0.25">
      <c r="A28" s="227" t="s">
        <v>153</v>
      </c>
      <c r="B28" s="227"/>
      <c r="C28" s="227"/>
      <c r="D28" s="217"/>
      <c r="E28" s="44"/>
    </row>
    <row r="29" spans="1:5" x14ac:dyDescent="0.25">
      <c r="A29" s="71"/>
      <c r="B29" s="71"/>
      <c r="C29" s="71"/>
      <c r="D29" s="44"/>
      <c r="E29" s="44"/>
    </row>
    <row r="30" spans="1:5" x14ac:dyDescent="0.25">
      <c r="A30" s="140" t="s">
        <v>225</v>
      </c>
      <c r="B30" s="71"/>
      <c r="C30" s="229">
        <f>'Equity Gap'!D20</f>
        <v>0</v>
      </c>
      <c r="D30" s="217"/>
      <c r="E30" s="44"/>
    </row>
    <row r="31" spans="1:5" x14ac:dyDescent="0.25">
      <c r="A31" s="71"/>
      <c r="B31" s="71"/>
      <c r="C31" s="71"/>
      <c r="D31" s="44"/>
      <c r="E31" s="44"/>
    </row>
    <row r="32" spans="1:5" x14ac:dyDescent="0.25">
      <c r="A32" s="140" t="s">
        <v>226</v>
      </c>
      <c r="B32" s="71"/>
      <c r="C32" s="230"/>
      <c r="D32" s="205"/>
      <c r="E32" s="44"/>
    </row>
    <row r="33" spans="1:5" x14ac:dyDescent="0.25">
      <c r="A33" s="71"/>
      <c r="B33" s="71"/>
      <c r="C33" s="71"/>
      <c r="D33" s="44"/>
      <c r="E33" s="44"/>
    </row>
    <row r="34" spans="1:5" x14ac:dyDescent="0.25">
      <c r="A34" s="140" t="s">
        <v>227</v>
      </c>
      <c r="B34" s="71"/>
      <c r="C34" s="234" t="e">
        <f>C30/C32</f>
        <v>#DIV/0!</v>
      </c>
      <c r="D34" s="217"/>
      <c r="E34" s="44"/>
    </row>
    <row r="35" spans="1:5" x14ac:dyDescent="0.25">
      <c r="A35" s="71"/>
      <c r="B35" s="71"/>
      <c r="C35" s="71"/>
      <c r="D35" s="44"/>
      <c r="E35" s="44"/>
    </row>
    <row r="36" spans="1:5" x14ac:dyDescent="0.25">
      <c r="A36" s="71" t="s">
        <v>154</v>
      </c>
      <c r="B36" s="71"/>
      <c r="C36" s="237"/>
      <c r="D36" s="205"/>
      <c r="E36" s="44"/>
    </row>
    <row r="37" spans="1:5" x14ac:dyDescent="0.25">
      <c r="A37" s="71"/>
      <c r="B37" s="71"/>
      <c r="C37" s="71"/>
      <c r="D37" s="44"/>
      <c r="E37" s="44"/>
    </row>
    <row r="38" spans="1:5" x14ac:dyDescent="0.25">
      <c r="A38" s="140" t="s">
        <v>232</v>
      </c>
      <c r="B38" s="71"/>
      <c r="C38" s="234" t="e">
        <f>C34</f>
        <v>#DIV/0!</v>
      </c>
      <c r="D38" s="217"/>
      <c r="E38" s="44"/>
    </row>
    <row r="39" spans="1:5" x14ac:dyDescent="0.25">
      <c r="A39" s="71"/>
      <c r="B39" s="71"/>
      <c r="C39" s="71"/>
      <c r="D39" s="44"/>
      <c r="E39" s="44"/>
    </row>
    <row r="40" spans="1:5" x14ac:dyDescent="0.25">
      <c r="A40" s="140" t="s">
        <v>233</v>
      </c>
      <c r="B40" s="71"/>
      <c r="C40" s="228" t="e">
        <f>C36*C38</f>
        <v>#DIV/0!</v>
      </c>
      <c r="D40" s="217"/>
      <c r="E40" s="44"/>
    </row>
    <row r="41" spans="1:5" x14ac:dyDescent="0.25">
      <c r="A41" s="71"/>
      <c r="B41" s="71"/>
      <c r="C41" s="71"/>
      <c r="D41" s="44"/>
      <c r="E41" s="44"/>
    </row>
    <row r="42" spans="1:5" x14ac:dyDescent="0.25">
      <c r="A42" s="71" t="s">
        <v>155</v>
      </c>
      <c r="B42" s="71"/>
      <c r="C42" s="237"/>
      <c r="D42" s="205"/>
      <c r="E42" s="44"/>
    </row>
    <row r="43" spans="1:5" x14ac:dyDescent="0.25">
      <c r="A43" s="71"/>
      <c r="B43" s="71"/>
      <c r="C43" s="71"/>
      <c r="D43" s="44"/>
      <c r="E43" s="44"/>
    </row>
    <row r="44" spans="1:5" x14ac:dyDescent="0.25">
      <c r="A44" s="140" t="s">
        <v>232</v>
      </c>
      <c r="B44" s="71"/>
      <c r="C44" s="234" t="e">
        <f>C34</f>
        <v>#DIV/0!</v>
      </c>
      <c r="D44" s="217"/>
      <c r="E44" s="44"/>
    </row>
    <row r="45" spans="1:5" x14ac:dyDescent="0.25">
      <c r="A45" s="71"/>
      <c r="B45" s="71"/>
      <c r="C45" s="71"/>
      <c r="D45" s="44"/>
      <c r="E45" s="44"/>
    </row>
    <row r="46" spans="1:5" x14ac:dyDescent="0.25">
      <c r="A46" s="140" t="s">
        <v>234</v>
      </c>
      <c r="B46" s="71"/>
      <c r="C46" s="228" t="e">
        <f>C42*C44</f>
        <v>#DIV/0!</v>
      </c>
      <c r="D46" s="217"/>
      <c r="E46" s="44"/>
    </row>
    <row r="47" spans="1:5" x14ac:dyDescent="0.25">
      <c r="A47" s="71"/>
      <c r="B47" s="71"/>
      <c r="C47" s="71"/>
      <c r="D47" s="44"/>
      <c r="E47" s="44"/>
    </row>
    <row r="48" spans="1:5" x14ac:dyDescent="0.25">
      <c r="A48" s="71" t="s">
        <v>156</v>
      </c>
      <c r="B48" s="71"/>
      <c r="C48" s="237"/>
      <c r="D48" s="205"/>
      <c r="E48" s="44"/>
    </row>
    <row r="49" spans="1:5" x14ac:dyDescent="0.25">
      <c r="A49" s="71"/>
      <c r="B49" s="71"/>
      <c r="C49" s="71"/>
      <c r="D49" s="44"/>
      <c r="E49" s="44"/>
    </row>
    <row r="50" spans="1:5" x14ac:dyDescent="0.25">
      <c r="A50" s="140" t="s">
        <v>232</v>
      </c>
      <c r="B50" s="71"/>
      <c r="C50" s="234" t="e">
        <f>C34</f>
        <v>#DIV/0!</v>
      </c>
      <c r="D50" s="217"/>
      <c r="E50" s="44"/>
    </row>
    <row r="51" spans="1:5" x14ac:dyDescent="0.25">
      <c r="A51" s="71"/>
      <c r="B51" s="71"/>
      <c r="C51" s="71"/>
      <c r="D51" s="44"/>
      <c r="E51" s="44"/>
    </row>
    <row r="52" spans="1:5" x14ac:dyDescent="0.25">
      <c r="A52" s="140" t="s">
        <v>235</v>
      </c>
      <c r="B52" s="71"/>
      <c r="C52" s="228" t="e">
        <f>C48*C50</f>
        <v>#DIV/0!</v>
      </c>
      <c r="D52" s="217"/>
      <c r="E52" s="44"/>
    </row>
    <row r="53" spans="1:5" x14ac:dyDescent="0.25">
      <c r="A53" s="71"/>
      <c r="B53" s="71"/>
      <c r="C53" s="71"/>
      <c r="D53" s="44"/>
      <c r="E53" s="44"/>
    </row>
    <row r="54" spans="1:5" x14ac:dyDescent="0.25">
      <c r="A54" s="70" t="s">
        <v>157</v>
      </c>
      <c r="B54" s="70"/>
      <c r="C54" s="237"/>
      <c r="D54" s="205"/>
      <c r="E54" s="44"/>
    </row>
    <row r="55" spans="1:5" x14ac:dyDescent="0.25">
      <c r="A55" s="71"/>
      <c r="B55" s="71"/>
      <c r="C55" s="71"/>
      <c r="D55" s="44"/>
      <c r="E55" s="44"/>
    </row>
    <row r="56" spans="1:5" x14ac:dyDescent="0.25">
      <c r="A56" s="140" t="s">
        <v>232</v>
      </c>
      <c r="B56" s="71"/>
      <c r="C56" s="234" t="e">
        <f>C34</f>
        <v>#DIV/0!</v>
      </c>
      <c r="D56" s="217"/>
      <c r="E56" s="44"/>
    </row>
    <row r="57" spans="1:5" x14ac:dyDescent="0.25">
      <c r="A57" s="71"/>
      <c r="B57" s="71"/>
      <c r="C57" s="71"/>
      <c r="D57" s="44"/>
      <c r="E57" s="44"/>
    </row>
    <row r="58" spans="1:5" x14ac:dyDescent="0.25">
      <c r="A58" s="140" t="s">
        <v>236</v>
      </c>
      <c r="B58" s="70"/>
      <c r="C58" s="228" t="e">
        <f>C54*C56</f>
        <v>#DIV/0!</v>
      </c>
      <c r="D58" s="217"/>
      <c r="E58" s="44"/>
    </row>
    <row r="59" spans="1:5" x14ac:dyDescent="0.25">
      <c r="A59" s="71"/>
      <c r="B59" s="71"/>
      <c r="C59" s="71"/>
      <c r="D59" s="44"/>
      <c r="E59" s="44"/>
    </row>
    <row r="60" spans="1:5" x14ac:dyDescent="0.25">
      <c r="A60" s="70" t="s">
        <v>158</v>
      </c>
      <c r="B60" s="70"/>
      <c r="C60" s="237"/>
      <c r="D60" s="205"/>
      <c r="E60" s="44"/>
    </row>
    <row r="61" spans="1:5" x14ac:dyDescent="0.25">
      <c r="A61" s="71"/>
      <c r="B61" s="71"/>
      <c r="C61" s="71"/>
      <c r="D61" s="44"/>
      <c r="E61" s="44"/>
    </row>
    <row r="62" spans="1:5" x14ac:dyDescent="0.25">
      <c r="A62" s="140" t="s">
        <v>232</v>
      </c>
      <c r="B62" s="71"/>
      <c r="C62" s="234" t="e">
        <f>C34</f>
        <v>#DIV/0!</v>
      </c>
      <c r="D62" s="217"/>
      <c r="E62" s="44"/>
    </row>
    <row r="63" spans="1:5" x14ac:dyDescent="0.25">
      <c r="A63" s="71"/>
      <c r="B63" s="71"/>
      <c r="C63" s="71"/>
      <c r="D63" s="44"/>
      <c r="E63" s="44"/>
    </row>
    <row r="64" spans="1:5" x14ac:dyDescent="0.25">
      <c r="A64" s="140" t="s">
        <v>237</v>
      </c>
      <c r="B64" s="70"/>
      <c r="C64" s="228" t="e">
        <f>C60*C62</f>
        <v>#DIV/0!</v>
      </c>
      <c r="D64" s="217"/>
      <c r="E64" s="44"/>
    </row>
    <row r="65" spans="1:5" x14ac:dyDescent="0.25">
      <c r="A65" s="71"/>
      <c r="B65" s="71"/>
      <c r="C65" s="71"/>
      <c r="D65" s="44"/>
      <c r="E65" s="44"/>
    </row>
    <row r="66" spans="1:5" x14ac:dyDescent="0.25">
      <c r="A66" s="140" t="s">
        <v>238</v>
      </c>
      <c r="B66" s="71"/>
      <c r="C66" s="232" t="e">
        <f>C40+C46+C52+C58+C64</f>
        <v>#DIV/0!</v>
      </c>
      <c r="D66" s="217"/>
      <c r="E66" s="44"/>
    </row>
    <row r="67" spans="1:5" x14ac:dyDescent="0.25">
      <c r="A67" s="69"/>
      <c r="B67" s="69"/>
      <c r="C67" s="69"/>
    </row>
  </sheetData>
  <sheetProtection algorithmName="SHA-512" hashValue="TdIJUviIfar468wPb3S15mMSq630chRlyxchNe/tvAYNvPdV56CuOsM/E0FZmYZPXR1gInAaoGgnJPr/3ZrUfA==" saltValue="bY9yZ67lLr31OoDfRx7dUQ==" spinCount="100000" sheet="1" objects="1" scenarios="1"/>
  <customSheetViews>
    <customSheetView guid="{E865FF6D-9896-4E06-B51A-246D42428865}">
      <selection activeCell="C60" sqref="C60:D60"/>
      <pageMargins left="0.7" right="0.7" top="0.75" bottom="0.75" header="0.3" footer="0.3"/>
      <printOptions horizontalCentered="1"/>
      <pageSetup orientation="portrait" r:id="rId1"/>
    </customSheetView>
  </customSheetViews>
  <mergeCells count="34">
    <mergeCell ref="C60:D60"/>
    <mergeCell ref="C62:D62"/>
    <mergeCell ref="C64:D64"/>
    <mergeCell ref="C66:D66"/>
    <mergeCell ref="C50:D50"/>
    <mergeCell ref="C52:D52"/>
    <mergeCell ref="C54:D54"/>
    <mergeCell ref="C56:D56"/>
    <mergeCell ref="C58:D58"/>
    <mergeCell ref="C40:D40"/>
    <mergeCell ref="C42:D42"/>
    <mergeCell ref="C44:D44"/>
    <mergeCell ref="C46:D46"/>
    <mergeCell ref="C48:D48"/>
    <mergeCell ref="C30:D30"/>
    <mergeCell ref="C32:D32"/>
    <mergeCell ref="C34:D34"/>
    <mergeCell ref="C36:D36"/>
    <mergeCell ref="C38:D38"/>
    <mergeCell ref="C2:D2"/>
    <mergeCell ref="C8:D8"/>
    <mergeCell ref="C10:D10"/>
    <mergeCell ref="C12:D12"/>
    <mergeCell ref="C14:D14"/>
    <mergeCell ref="A3:D3"/>
    <mergeCell ref="A4:D4"/>
    <mergeCell ref="A5:D5"/>
    <mergeCell ref="A27:D27"/>
    <mergeCell ref="A28:D28"/>
    <mergeCell ref="C16:D16"/>
    <mergeCell ref="C18:D18"/>
    <mergeCell ref="C20:D20"/>
    <mergeCell ref="C22:D22"/>
    <mergeCell ref="C24:D24"/>
  </mergeCells>
  <printOptions horizontalCentered="1"/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F16" sqref="F16"/>
    </sheetView>
  </sheetViews>
  <sheetFormatPr defaultRowHeight="15" x14ac:dyDescent="0.25"/>
  <cols>
    <col min="1" max="1" width="12.7109375" customWidth="1"/>
    <col min="2" max="2" width="52.5703125" customWidth="1"/>
    <col min="3" max="3" width="10.5703125" customWidth="1"/>
  </cols>
  <sheetData>
    <row r="1" spans="1:5" x14ac:dyDescent="0.25">
      <c r="A1" s="72" t="s">
        <v>149</v>
      </c>
      <c r="B1" s="242">
        <f>'Unit Information'!C1</f>
        <v>0</v>
      </c>
      <c r="C1" s="73" t="s">
        <v>150</v>
      </c>
      <c r="D1" s="68">
        <f>'Unit Information'!I1</f>
        <v>0</v>
      </c>
      <c r="E1" s="68"/>
    </row>
    <row r="2" spans="1:5" x14ac:dyDescent="0.25">
      <c r="A2" s="74"/>
      <c r="B2" s="74"/>
      <c r="C2" s="233"/>
      <c r="D2" s="217"/>
      <c r="E2" s="68"/>
    </row>
    <row r="3" spans="1:5" ht="18" x14ac:dyDescent="0.25">
      <c r="A3" s="198" t="s">
        <v>271</v>
      </c>
      <c r="B3" s="198"/>
      <c r="C3" s="198"/>
      <c r="D3" s="217"/>
      <c r="E3" s="44"/>
    </row>
    <row r="4" spans="1:5" ht="15.75" x14ac:dyDescent="0.25">
      <c r="A4" s="227" t="s">
        <v>151</v>
      </c>
      <c r="B4" s="227"/>
      <c r="C4" s="227"/>
      <c r="D4" s="217"/>
      <c r="E4" s="44"/>
    </row>
    <row r="5" spans="1:5" x14ac:dyDescent="0.25">
      <c r="A5" s="236" t="s">
        <v>1</v>
      </c>
      <c r="B5" s="236"/>
      <c r="C5" s="236"/>
      <c r="D5" s="217"/>
      <c r="E5" s="44"/>
    </row>
    <row r="6" spans="1:5" x14ac:dyDescent="0.25">
      <c r="A6" s="71"/>
      <c r="B6" s="71"/>
      <c r="C6" s="71"/>
      <c r="D6" s="44"/>
      <c r="E6" s="44"/>
    </row>
    <row r="7" spans="1:5" x14ac:dyDescent="0.25">
      <c r="A7" s="71"/>
      <c r="B7" s="71"/>
      <c r="C7" s="71"/>
      <c r="D7" s="44"/>
      <c r="E7" s="44"/>
    </row>
    <row r="8" spans="1:5" x14ac:dyDescent="0.25">
      <c r="A8" s="140" t="s">
        <v>272</v>
      </c>
      <c r="B8" s="71"/>
      <c r="C8" s="229">
        <f>'Equity Gap'!D19</f>
        <v>0</v>
      </c>
      <c r="D8" s="217"/>
      <c r="E8" s="44"/>
    </row>
    <row r="9" spans="1:5" x14ac:dyDescent="0.25">
      <c r="A9" s="71"/>
      <c r="B9" s="71"/>
      <c r="C9" s="71"/>
      <c r="D9" s="44"/>
      <c r="E9" s="44"/>
    </row>
    <row r="10" spans="1:5" x14ac:dyDescent="0.25">
      <c r="A10" s="140" t="s">
        <v>273</v>
      </c>
      <c r="B10" s="71"/>
      <c r="C10" s="230"/>
      <c r="D10" s="205"/>
      <c r="E10" s="44"/>
    </row>
    <row r="11" spans="1:5" x14ac:dyDescent="0.25">
      <c r="A11" s="71"/>
      <c r="B11" s="71"/>
      <c r="C11" s="71"/>
      <c r="D11" s="44"/>
      <c r="E11" s="44"/>
    </row>
    <row r="12" spans="1:5" x14ac:dyDescent="0.25">
      <c r="A12" s="140" t="s">
        <v>274</v>
      </c>
      <c r="B12" s="71"/>
      <c r="C12" s="234" t="e">
        <f>C8/C10</f>
        <v>#DIV/0!</v>
      </c>
      <c r="D12" s="217"/>
      <c r="E12" s="44"/>
    </row>
    <row r="13" spans="1:5" x14ac:dyDescent="0.25">
      <c r="A13" s="71"/>
      <c r="B13" s="71"/>
      <c r="C13" s="71"/>
      <c r="D13" s="44"/>
      <c r="E13" s="44"/>
    </row>
    <row r="14" spans="1:5" x14ac:dyDescent="0.25">
      <c r="A14" s="71" t="s">
        <v>152</v>
      </c>
      <c r="B14" s="71"/>
      <c r="C14" s="235">
        <f>'Unit Information'!B40</f>
        <v>0</v>
      </c>
      <c r="D14" s="217"/>
      <c r="E14" s="44"/>
    </row>
    <row r="15" spans="1:5" x14ac:dyDescent="0.25">
      <c r="A15" s="71"/>
      <c r="B15" s="71"/>
      <c r="C15" s="71"/>
      <c r="D15" s="44"/>
      <c r="E15" s="44"/>
    </row>
    <row r="16" spans="1:5" x14ac:dyDescent="0.25">
      <c r="A16" s="140" t="s">
        <v>275</v>
      </c>
      <c r="B16" s="71"/>
      <c r="C16" s="228" t="e">
        <f>C12*C14</f>
        <v>#DIV/0!</v>
      </c>
      <c r="D16" s="217"/>
      <c r="E16" s="44"/>
    </row>
    <row r="17" spans="1:5" x14ac:dyDescent="0.25">
      <c r="A17" s="71"/>
      <c r="B17" s="71"/>
      <c r="C17" s="71"/>
      <c r="D17" s="44"/>
      <c r="E17" s="44"/>
    </row>
    <row r="18" spans="1:5" x14ac:dyDescent="0.25">
      <c r="A18" s="140" t="s">
        <v>272</v>
      </c>
      <c r="B18" s="71"/>
      <c r="C18" s="229">
        <f>'Equity Gap'!D19</f>
        <v>0</v>
      </c>
      <c r="D18" s="217"/>
      <c r="E18" s="44"/>
    </row>
    <row r="19" spans="1:5" x14ac:dyDescent="0.25">
      <c r="A19" s="71"/>
      <c r="B19" s="71"/>
      <c r="C19" s="71"/>
      <c r="D19" s="44"/>
      <c r="E19" s="44"/>
    </row>
    <row r="20" spans="1:5" x14ac:dyDescent="0.25">
      <c r="A20" s="140" t="s">
        <v>276</v>
      </c>
      <c r="B20" s="71"/>
      <c r="C20" s="230"/>
      <c r="D20" s="205"/>
      <c r="E20" s="44"/>
    </row>
    <row r="21" spans="1:5" x14ac:dyDescent="0.25">
      <c r="A21" s="71"/>
      <c r="B21" s="71"/>
      <c r="C21" s="71"/>
      <c r="D21" s="44"/>
      <c r="E21" s="44"/>
    </row>
    <row r="22" spans="1:5" x14ac:dyDescent="0.25">
      <c r="A22" s="140" t="s">
        <v>277</v>
      </c>
      <c r="B22" s="71"/>
      <c r="C22" s="231" t="e">
        <f>C18/C20</f>
        <v>#DIV/0!</v>
      </c>
      <c r="D22" s="217"/>
      <c r="E22" s="44"/>
    </row>
    <row r="23" spans="1:5" x14ac:dyDescent="0.25">
      <c r="A23" s="71"/>
      <c r="B23" s="71"/>
      <c r="C23" s="71"/>
      <c r="D23" s="44"/>
      <c r="E23" s="44"/>
    </row>
    <row r="24" spans="1:5" x14ac:dyDescent="0.25">
      <c r="A24" s="140" t="s">
        <v>278</v>
      </c>
      <c r="B24" s="71"/>
      <c r="C24" s="232" t="e">
        <f>IF(C16&gt;C22,C16,C22)</f>
        <v>#DIV/0!</v>
      </c>
      <c r="D24" s="217"/>
      <c r="E24" s="44"/>
    </row>
    <row r="25" spans="1:5" x14ac:dyDescent="0.25">
      <c r="A25" s="71"/>
      <c r="B25" s="71"/>
      <c r="C25" s="71"/>
      <c r="D25" s="44"/>
      <c r="E25" s="44"/>
    </row>
    <row r="26" spans="1:5" x14ac:dyDescent="0.25">
      <c r="A26" s="71"/>
      <c r="B26" s="71"/>
      <c r="C26" s="71"/>
      <c r="D26" s="44"/>
      <c r="E26" s="44"/>
    </row>
    <row r="27" spans="1:5" ht="18" x14ac:dyDescent="0.25">
      <c r="A27" s="198" t="s">
        <v>279</v>
      </c>
      <c r="B27" s="198"/>
      <c r="C27" s="198"/>
      <c r="D27" s="217"/>
      <c r="E27" s="44"/>
    </row>
    <row r="28" spans="1:5" ht="15.75" x14ac:dyDescent="0.25">
      <c r="A28" s="227" t="s">
        <v>153</v>
      </c>
      <c r="B28" s="227"/>
      <c r="C28" s="227"/>
      <c r="D28" s="217"/>
      <c r="E28" s="44"/>
    </row>
    <row r="29" spans="1:5" x14ac:dyDescent="0.25">
      <c r="A29" s="71"/>
      <c r="B29" s="71"/>
      <c r="C29" s="71"/>
      <c r="D29" s="44"/>
      <c r="E29" s="44"/>
    </row>
    <row r="30" spans="1:5" x14ac:dyDescent="0.25">
      <c r="A30" s="140" t="s">
        <v>272</v>
      </c>
      <c r="B30" s="71"/>
      <c r="C30" s="229">
        <f>'Equity Gap'!D19</f>
        <v>0</v>
      </c>
      <c r="D30" s="217"/>
      <c r="E30" s="44"/>
    </row>
    <row r="31" spans="1:5" x14ac:dyDescent="0.25">
      <c r="A31" s="71"/>
      <c r="B31" s="71"/>
      <c r="C31" s="71"/>
      <c r="D31" s="44"/>
      <c r="E31" s="44"/>
    </row>
    <row r="32" spans="1:5" x14ac:dyDescent="0.25">
      <c r="A32" s="140" t="s">
        <v>273</v>
      </c>
      <c r="B32" s="71"/>
      <c r="C32" s="230"/>
      <c r="D32" s="205"/>
      <c r="E32" s="44"/>
    </row>
    <row r="33" spans="1:5" x14ac:dyDescent="0.25">
      <c r="A33" s="71"/>
      <c r="B33" s="71"/>
      <c r="C33" s="71"/>
      <c r="D33" s="44"/>
      <c r="E33" s="44"/>
    </row>
    <row r="34" spans="1:5" x14ac:dyDescent="0.25">
      <c r="A34" s="140" t="s">
        <v>274</v>
      </c>
      <c r="B34" s="71"/>
      <c r="C34" s="234" t="e">
        <f>C30/C32</f>
        <v>#DIV/0!</v>
      </c>
      <c r="D34" s="217"/>
      <c r="E34" s="44"/>
    </row>
    <row r="35" spans="1:5" x14ac:dyDescent="0.25">
      <c r="A35" s="71"/>
      <c r="B35" s="71"/>
      <c r="C35" s="71"/>
      <c r="D35" s="44"/>
      <c r="E35" s="44"/>
    </row>
    <row r="36" spans="1:5" x14ac:dyDescent="0.25">
      <c r="A36" s="71" t="s">
        <v>154</v>
      </c>
      <c r="B36" s="71"/>
      <c r="C36" s="237"/>
      <c r="D36" s="205"/>
      <c r="E36" s="44"/>
    </row>
    <row r="37" spans="1:5" x14ac:dyDescent="0.25">
      <c r="A37" s="71"/>
      <c r="B37" s="71"/>
      <c r="C37" s="71"/>
      <c r="D37" s="44"/>
      <c r="E37" s="44"/>
    </row>
    <row r="38" spans="1:5" x14ac:dyDescent="0.25">
      <c r="A38" s="140" t="s">
        <v>280</v>
      </c>
      <c r="B38" s="71"/>
      <c r="C38" s="234" t="e">
        <f>C34</f>
        <v>#DIV/0!</v>
      </c>
      <c r="D38" s="217"/>
      <c r="E38" s="44"/>
    </row>
    <row r="39" spans="1:5" x14ac:dyDescent="0.25">
      <c r="A39" s="71"/>
      <c r="B39" s="71"/>
      <c r="C39" s="71"/>
      <c r="D39" s="44"/>
      <c r="E39" s="44"/>
    </row>
    <row r="40" spans="1:5" x14ac:dyDescent="0.25">
      <c r="A40" s="140" t="s">
        <v>281</v>
      </c>
      <c r="B40" s="71"/>
      <c r="C40" s="228" t="e">
        <f>C36*C38</f>
        <v>#DIV/0!</v>
      </c>
      <c r="D40" s="217"/>
      <c r="E40" s="44"/>
    </row>
    <row r="41" spans="1:5" x14ac:dyDescent="0.25">
      <c r="A41" s="71"/>
      <c r="B41" s="71"/>
      <c r="C41" s="71"/>
      <c r="D41" s="44"/>
      <c r="E41" s="44"/>
    </row>
    <row r="42" spans="1:5" x14ac:dyDescent="0.25">
      <c r="A42" s="71" t="s">
        <v>155</v>
      </c>
      <c r="B42" s="71"/>
      <c r="C42" s="237"/>
      <c r="D42" s="205"/>
      <c r="E42" s="44"/>
    </row>
    <row r="43" spans="1:5" x14ac:dyDescent="0.25">
      <c r="A43" s="71"/>
      <c r="B43" s="71"/>
      <c r="C43" s="71"/>
      <c r="D43" s="44"/>
      <c r="E43" s="44"/>
    </row>
    <row r="44" spans="1:5" x14ac:dyDescent="0.25">
      <c r="A44" s="140" t="s">
        <v>280</v>
      </c>
      <c r="B44" s="71"/>
      <c r="C44" s="234" t="e">
        <f>C34</f>
        <v>#DIV/0!</v>
      </c>
      <c r="D44" s="217"/>
      <c r="E44" s="44"/>
    </row>
    <row r="45" spans="1:5" x14ac:dyDescent="0.25">
      <c r="A45" s="71"/>
      <c r="B45" s="71"/>
      <c r="C45" s="71"/>
      <c r="D45" s="44"/>
      <c r="E45" s="44"/>
    </row>
    <row r="46" spans="1:5" x14ac:dyDescent="0.25">
      <c r="A46" s="140" t="s">
        <v>282</v>
      </c>
      <c r="B46" s="71"/>
      <c r="C46" s="228" t="e">
        <f>C42*C44</f>
        <v>#DIV/0!</v>
      </c>
      <c r="D46" s="217"/>
      <c r="E46" s="44"/>
    </row>
    <row r="47" spans="1:5" x14ac:dyDescent="0.25">
      <c r="A47" s="71"/>
      <c r="B47" s="71"/>
      <c r="C47" s="71"/>
      <c r="D47" s="44"/>
      <c r="E47" s="44"/>
    </row>
    <row r="48" spans="1:5" x14ac:dyDescent="0.25">
      <c r="A48" s="71" t="s">
        <v>156</v>
      </c>
      <c r="B48" s="71"/>
      <c r="C48" s="237"/>
      <c r="D48" s="205"/>
      <c r="E48" s="44"/>
    </row>
    <row r="49" spans="1:5" x14ac:dyDescent="0.25">
      <c r="A49" s="71"/>
      <c r="B49" s="71"/>
      <c r="C49" s="71"/>
      <c r="D49" s="44"/>
      <c r="E49" s="44"/>
    </row>
    <row r="50" spans="1:5" x14ac:dyDescent="0.25">
      <c r="A50" s="140" t="s">
        <v>280</v>
      </c>
      <c r="B50" s="71"/>
      <c r="C50" s="234" t="e">
        <f>C34</f>
        <v>#DIV/0!</v>
      </c>
      <c r="D50" s="217"/>
      <c r="E50" s="44"/>
    </row>
    <row r="51" spans="1:5" x14ac:dyDescent="0.25">
      <c r="A51" s="71"/>
      <c r="B51" s="71"/>
      <c r="C51" s="71"/>
      <c r="D51" s="44"/>
      <c r="E51" s="44"/>
    </row>
    <row r="52" spans="1:5" x14ac:dyDescent="0.25">
      <c r="A52" s="140" t="s">
        <v>283</v>
      </c>
      <c r="B52" s="71"/>
      <c r="C52" s="228" t="e">
        <f>C48*C50</f>
        <v>#DIV/0!</v>
      </c>
      <c r="D52" s="217"/>
      <c r="E52" s="44"/>
    </row>
    <row r="53" spans="1:5" x14ac:dyDescent="0.25">
      <c r="A53" s="71"/>
      <c r="B53" s="71"/>
      <c r="C53" s="71"/>
      <c r="D53" s="44"/>
      <c r="E53" s="44"/>
    </row>
    <row r="54" spans="1:5" x14ac:dyDescent="0.25">
      <c r="A54" s="70" t="s">
        <v>157</v>
      </c>
      <c r="B54" s="70"/>
      <c r="C54" s="237"/>
      <c r="D54" s="205"/>
      <c r="E54" s="44"/>
    </row>
    <row r="55" spans="1:5" x14ac:dyDescent="0.25">
      <c r="A55" s="71"/>
      <c r="B55" s="71"/>
      <c r="C55" s="71"/>
      <c r="D55" s="44"/>
      <c r="E55" s="44"/>
    </row>
    <row r="56" spans="1:5" x14ac:dyDescent="0.25">
      <c r="A56" s="140" t="s">
        <v>280</v>
      </c>
      <c r="B56" s="71"/>
      <c r="C56" s="234" t="e">
        <f>C34</f>
        <v>#DIV/0!</v>
      </c>
      <c r="D56" s="217"/>
      <c r="E56" s="44"/>
    </row>
    <row r="57" spans="1:5" x14ac:dyDescent="0.25">
      <c r="A57" s="71"/>
      <c r="B57" s="71"/>
      <c r="C57" s="71"/>
      <c r="D57" s="44"/>
      <c r="E57" s="44"/>
    </row>
    <row r="58" spans="1:5" x14ac:dyDescent="0.25">
      <c r="A58" s="140" t="s">
        <v>284</v>
      </c>
      <c r="B58" s="70"/>
      <c r="C58" s="228" t="e">
        <f>C54*C56</f>
        <v>#DIV/0!</v>
      </c>
      <c r="D58" s="217"/>
      <c r="E58" s="44"/>
    </row>
    <row r="59" spans="1:5" x14ac:dyDescent="0.25">
      <c r="A59" s="71"/>
      <c r="B59" s="71"/>
      <c r="C59" s="71"/>
      <c r="D59" s="44"/>
      <c r="E59" s="44"/>
    </row>
    <row r="60" spans="1:5" x14ac:dyDescent="0.25">
      <c r="A60" s="70" t="s">
        <v>158</v>
      </c>
      <c r="B60" s="70"/>
      <c r="C60" s="237"/>
      <c r="D60" s="205"/>
      <c r="E60" s="44"/>
    </row>
    <row r="61" spans="1:5" x14ac:dyDescent="0.25">
      <c r="A61" s="71"/>
      <c r="B61" s="71"/>
      <c r="C61" s="71"/>
      <c r="D61" s="44"/>
      <c r="E61" s="44"/>
    </row>
    <row r="62" spans="1:5" x14ac:dyDescent="0.25">
      <c r="A62" s="140" t="s">
        <v>280</v>
      </c>
      <c r="B62" s="71"/>
      <c r="C62" s="234" t="e">
        <f>C34</f>
        <v>#DIV/0!</v>
      </c>
      <c r="D62" s="217"/>
      <c r="E62" s="44"/>
    </row>
    <row r="63" spans="1:5" x14ac:dyDescent="0.25">
      <c r="A63" s="71"/>
      <c r="B63" s="71"/>
      <c r="C63" s="71"/>
      <c r="D63" s="44"/>
      <c r="E63" s="44"/>
    </row>
    <row r="64" spans="1:5" x14ac:dyDescent="0.25">
      <c r="A64" s="140" t="s">
        <v>285</v>
      </c>
      <c r="B64" s="70"/>
      <c r="C64" s="228" t="e">
        <f>C60*C62</f>
        <v>#DIV/0!</v>
      </c>
      <c r="D64" s="217"/>
      <c r="E64" s="44"/>
    </row>
    <row r="65" spans="1:5" x14ac:dyDescent="0.25">
      <c r="A65" s="71"/>
      <c r="B65" s="71"/>
      <c r="C65" s="71"/>
      <c r="D65" s="44"/>
      <c r="E65" s="44"/>
    </row>
    <row r="66" spans="1:5" x14ac:dyDescent="0.25">
      <c r="A66" s="140" t="s">
        <v>286</v>
      </c>
      <c r="B66" s="71"/>
      <c r="C66" s="232" t="e">
        <f>C40+C46+C52+C58+C64</f>
        <v>#DIV/0!</v>
      </c>
      <c r="D66" s="217"/>
      <c r="E66" s="44"/>
    </row>
    <row r="67" spans="1:5" x14ac:dyDescent="0.25">
      <c r="A67" s="69"/>
      <c r="B67" s="69"/>
      <c r="C67" s="69"/>
    </row>
  </sheetData>
  <sheetProtection algorithmName="SHA-512" hashValue="P2f/70gF5jilvNoJ0f3yOjz+DvTOg/xoPCpN4lvCL3LHOQQ+jPqFJ0wI6NBgOBhu7eU1mE5A2gfmYUlIErx5Nw==" saltValue="JXqvdqDM4Hk41niNhK/b/g==" spinCount="100000" sheet="1" objects="1" scenarios="1"/>
  <mergeCells count="34">
    <mergeCell ref="C22:D22"/>
    <mergeCell ref="C2:D2"/>
    <mergeCell ref="A3:D3"/>
    <mergeCell ref="A4:D4"/>
    <mergeCell ref="A5:D5"/>
    <mergeCell ref="C8:D8"/>
    <mergeCell ref="C10:D10"/>
    <mergeCell ref="C12:D12"/>
    <mergeCell ref="C14:D14"/>
    <mergeCell ref="C16:D16"/>
    <mergeCell ref="C18:D18"/>
    <mergeCell ref="C20:D20"/>
    <mergeCell ref="C46:D46"/>
    <mergeCell ref="C24:D24"/>
    <mergeCell ref="A27:D27"/>
    <mergeCell ref="A28:D28"/>
    <mergeCell ref="C30:D30"/>
    <mergeCell ref="C32:D32"/>
    <mergeCell ref="C34:D34"/>
    <mergeCell ref="C36:D36"/>
    <mergeCell ref="C38:D38"/>
    <mergeCell ref="C40:D40"/>
    <mergeCell ref="C42:D42"/>
    <mergeCell ref="C44:D44"/>
    <mergeCell ref="C60:D60"/>
    <mergeCell ref="C62:D62"/>
    <mergeCell ref="C64:D64"/>
    <mergeCell ref="C66:D66"/>
    <mergeCell ref="C48:D48"/>
    <mergeCell ref="C50:D50"/>
    <mergeCell ref="C52:D52"/>
    <mergeCell ref="C54:D54"/>
    <mergeCell ref="C56:D56"/>
    <mergeCell ref="C58:D58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zoomScale="85" zoomScaleNormal="85" workbookViewId="0">
      <selection activeCell="G17" sqref="G17"/>
    </sheetView>
  </sheetViews>
  <sheetFormatPr defaultRowHeight="15" x14ac:dyDescent="0.25"/>
  <cols>
    <col min="2" max="2" width="16.7109375" customWidth="1"/>
    <col min="3" max="3" width="14.7109375" customWidth="1"/>
    <col min="4" max="4" width="6.140625" customWidth="1"/>
    <col min="5" max="5" width="7.85546875" customWidth="1"/>
    <col min="6" max="6" width="11.140625" customWidth="1"/>
    <col min="7" max="26" width="11.7109375" customWidth="1"/>
  </cols>
  <sheetData>
    <row r="1" spans="1:26" ht="27.6" customHeight="1" x14ac:dyDescent="0.35">
      <c r="A1" s="241" t="s">
        <v>149</v>
      </c>
      <c r="B1" s="241"/>
      <c r="C1" s="238">
        <f>'Unit Information'!C1</f>
        <v>0</v>
      </c>
      <c r="D1" s="238"/>
      <c r="E1" s="238"/>
    </row>
    <row r="2" spans="1:26" ht="30" customHeight="1" x14ac:dyDescent="0.35">
      <c r="A2" s="129" t="s">
        <v>150</v>
      </c>
      <c r="B2" s="129"/>
      <c r="C2" s="130">
        <f>'Unit Information'!I1</f>
        <v>0</v>
      </c>
      <c r="D2" s="102"/>
      <c r="E2" s="102"/>
    </row>
    <row r="3" spans="1:26" ht="15.75" x14ac:dyDescent="0.25">
      <c r="A3" s="239" t="s">
        <v>159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17"/>
      <c r="W3" s="217"/>
      <c r="X3" s="217"/>
      <c r="Y3" s="217"/>
      <c r="Z3" s="217"/>
    </row>
    <row r="4" spans="1:26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17"/>
      <c r="W4" s="217"/>
      <c r="X4" s="217"/>
      <c r="Y4" s="217"/>
      <c r="Z4" s="217"/>
    </row>
    <row r="5" spans="1:26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6"/>
      <c r="W5" s="76"/>
      <c r="X5" s="76"/>
      <c r="Y5" s="76"/>
      <c r="Z5" s="76"/>
    </row>
    <row r="6" spans="1:26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6"/>
      <c r="W6" s="76"/>
      <c r="X6" s="76"/>
      <c r="Y6" s="76"/>
      <c r="Z6" s="76"/>
    </row>
    <row r="7" spans="1:26" x14ac:dyDescent="0.25">
      <c r="A7" s="81"/>
      <c r="B7" s="81"/>
      <c r="C7" s="81"/>
      <c r="D7" s="77" t="s">
        <v>160</v>
      </c>
      <c r="E7" s="78">
        <v>0.02</v>
      </c>
      <c r="F7" s="81" t="s">
        <v>161</v>
      </c>
      <c r="G7" s="81" t="s">
        <v>162</v>
      </c>
      <c r="H7" s="81" t="s">
        <v>163</v>
      </c>
      <c r="I7" s="81" t="s">
        <v>164</v>
      </c>
      <c r="J7" s="81" t="s">
        <v>165</v>
      </c>
      <c r="K7" s="81" t="s">
        <v>166</v>
      </c>
      <c r="L7" s="81" t="s">
        <v>167</v>
      </c>
      <c r="M7" s="81" t="s">
        <v>168</v>
      </c>
      <c r="N7" s="81" t="s">
        <v>169</v>
      </c>
      <c r="O7" s="81" t="s">
        <v>170</v>
      </c>
      <c r="P7" s="81" t="s">
        <v>171</v>
      </c>
      <c r="Q7" s="81" t="s">
        <v>172</v>
      </c>
      <c r="R7" s="81" t="s">
        <v>173</v>
      </c>
      <c r="S7" s="81" t="s">
        <v>174</v>
      </c>
      <c r="T7" s="81" t="s">
        <v>175</v>
      </c>
      <c r="U7" s="81" t="s">
        <v>176</v>
      </c>
      <c r="V7" s="99" t="s">
        <v>177</v>
      </c>
      <c r="W7" s="99" t="s">
        <v>178</v>
      </c>
      <c r="X7" s="99" t="s">
        <v>179</v>
      </c>
      <c r="Y7" s="99" t="s">
        <v>180</v>
      </c>
      <c r="Z7" s="99" t="s">
        <v>181</v>
      </c>
    </row>
    <row r="8" spans="1:26" x14ac:dyDescent="0.25">
      <c r="A8" s="79" t="s">
        <v>182</v>
      </c>
      <c r="B8" s="79"/>
      <c r="C8" s="76"/>
      <c r="D8" s="76"/>
      <c r="E8" s="76"/>
      <c r="F8" s="123">
        <f>'Unit Information'!D45</f>
        <v>0</v>
      </c>
      <c r="G8" s="123">
        <f>F8*12</f>
        <v>0</v>
      </c>
      <c r="H8" s="123">
        <f>G8*E7+G8</f>
        <v>0</v>
      </c>
      <c r="I8" s="123">
        <f>H8*E7+H8</f>
        <v>0</v>
      </c>
      <c r="J8" s="123">
        <f>I8*E7+I8</f>
        <v>0</v>
      </c>
      <c r="K8" s="123">
        <f>J8*E7+J8</f>
        <v>0</v>
      </c>
      <c r="L8" s="123">
        <f>K8*E7+K8</f>
        <v>0</v>
      </c>
      <c r="M8" s="123">
        <f>L8*E7+L8</f>
        <v>0</v>
      </c>
      <c r="N8" s="123">
        <f>M8*E7+M8</f>
        <v>0</v>
      </c>
      <c r="O8" s="123">
        <f>N8*E7+N8</f>
        <v>0</v>
      </c>
      <c r="P8" s="123">
        <f>O8*E7+O8</f>
        <v>0</v>
      </c>
      <c r="Q8" s="123">
        <f>P8*E7+P8</f>
        <v>0</v>
      </c>
      <c r="R8" s="123">
        <f>Q8*E7+Q8</f>
        <v>0</v>
      </c>
      <c r="S8" s="123">
        <f>R8*E7+R8</f>
        <v>0</v>
      </c>
      <c r="T8" s="123">
        <f>S8*E7+S8</f>
        <v>0</v>
      </c>
      <c r="U8" s="123">
        <f>T8*E7+T8</f>
        <v>0</v>
      </c>
      <c r="V8" s="123">
        <f>U8*E7+U8</f>
        <v>0</v>
      </c>
      <c r="W8" s="123">
        <f>V8*E7+V8</f>
        <v>0</v>
      </c>
      <c r="X8" s="123">
        <f>W8*E7+W8</f>
        <v>0</v>
      </c>
      <c r="Y8" s="123">
        <f>X8*E7+X8</f>
        <v>0</v>
      </c>
      <c r="Z8" s="123">
        <f>Y8*E7+Y8</f>
        <v>0</v>
      </c>
    </row>
    <row r="9" spans="1:26" x14ac:dyDescent="0.25">
      <c r="A9" s="79" t="s">
        <v>183</v>
      </c>
      <c r="B9" s="79"/>
      <c r="C9" s="76"/>
      <c r="D9" s="76"/>
      <c r="E9" s="78">
        <v>7.0000000000000007E-2</v>
      </c>
      <c r="F9" s="123">
        <f>F8*E9*-1</f>
        <v>0</v>
      </c>
      <c r="G9" s="123">
        <f t="shared" ref="G9:G10" si="0">F9*12</f>
        <v>0</v>
      </c>
      <c r="H9" s="123">
        <f>-H8*$E9</f>
        <v>0</v>
      </c>
      <c r="I9" s="123">
        <f t="shared" ref="I9:Z9" si="1">-I8*$E9</f>
        <v>0</v>
      </c>
      <c r="J9" s="123">
        <f t="shared" si="1"/>
        <v>0</v>
      </c>
      <c r="K9" s="123">
        <f t="shared" si="1"/>
        <v>0</v>
      </c>
      <c r="L9" s="123">
        <f t="shared" si="1"/>
        <v>0</v>
      </c>
      <c r="M9" s="123">
        <f t="shared" si="1"/>
        <v>0</v>
      </c>
      <c r="N9" s="123">
        <f t="shared" si="1"/>
        <v>0</v>
      </c>
      <c r="O9" s="123">
        <f t="shared" si="1"/>
        <v>0</v>
      </c>
      <c r="P9" s="123">
        <f t="shared" si="1"/>
        <v>0</v>
      </c>
      <c r="Q9" s="123">
        <f t="shared" si="1"/>
        <v>0</v>
      </c>
      <c r="R9" s="123">
        <f t="shared" si="1"/>
        <v>0</v>
      </c>
      <c r="S9" s="123">
        <f t="shared" si="1"/>
        <v>0</v>
      </c>
      <c r="T9" s="123">
        <f t="shared" si="1"/>
        <v>0</v>
      </c>
      <c r="U9" s="123">
        <f t="shared" si="1"/>
        <v>0</v>
      </c>
      <c r="V9" s="123">
        <f t="shared" si="1"/>
        <v>0</v>
      </c>
      <c r="W9" s="123">
        <f t="shared" si="1"/>
        <v>0</v>
      </c>
      <c r="X9" s="123">
        <f t="shared" si="1"/>
        <v>0</v>
      </c>
      <c r="Y9" s="123">
        <f t="shared" si="1"/>
        <v>0</v>
      </c>
      <c r="Z9" s="123">
        <f t="shared" si="1"/>
        <v>0</v>
      </c>
    </row>
    <row r="10" spans="1:26" x14ac:dyDescent="0.25">
      <c r="A10" s="79" t="s">
        <v>184</v>
      </c>
      <c r="B10" s="79"/>
      <c r="C10" s="76"/>
      <c r="D10" s="76"/>
      <c r="E10" s="76"/>
      <c r="F10" s="123">
        <f>'Unit Information'!D48</f>
        <v>0</v>
      </c>
      <c r="G10" s="123">
        <f t="shared" si="0"/>
        <v>0</v>
      </c>
      <c r="H10" s="123">
        <f>G10*$E7+G10</f>
        <v>0</v>
      </c>
      <c r="I10" s="123">
        <f t="shared" ref="I10:Z10" si="2">H10*$E7+H10</f>
        <v>0</v>
      </c>
      <c r="J10" s="123">
        <f t="shared" si="2"/>
        <v>0</v>
      </c>
      <c r="K10" s="123">
        <f t="shared" si="2"/>
        <v>0</v>
      </c>
      <c r="L10" s="123">
        <f t="shared" si="2"/>
        <v>0</v>
      </c>
      <c r="M10" s="123">
        <f t="shared" si="2"/>
        <v>0</v>
      </c>
      <c r="N10" s="123">
        <f t="shared" si="2"/>
        <v>0</v>
      </c>
      <c r="O10" s="123">
        <f t="shared" si="2"/>
        <v>0</v>
      </c>
      <c r="P10" s="123">
        <f t="shared" si="2"/>
        <v>0</v>
      </c>
      <c r="Q10" s="123">
        <f t="shared" si="2"/>
        <v>0</v>
      </c>
      <c r="R10" s="123">
        <f t="shared" si="2"/>
        <v>0</v>
      </c>
      <c r="S10" s="123">
        <f t="shared" si="2"/>
        <v>0</v>
      </c>
      <c r="T10" s="123">
        <f t="shared" si="2"/>
        <v>0</v>
      </c>
      <c r="U10" s="123">
        <f t="shared" si="2"/>
        <v>0</v>
      </c>
      <c r="V10" s="123">
        <f t="shared" si="2"/>
        <v>0</v>
      </c>
      <c r="W10" s="123">
        <f t="shared" si="2"/>
        <v>0</v>
      </c>
      <c r="X10" s="123">
        <f t="shared" si="2"/>
        <v>0</v>
      </c>
      <c r="Y10" s="123">
        <f t="shared" si="2"/>
        <v>0</v>
      </c>
      <c r="Z10" s="123">
        <f t="shared" si="2"/>
        <v>0</v>
      </c>
    </row>
    <row r="11" spans="1:26" x14ac:dyDescent="0.25">
      <c r="A11" s="76"/>
      <c r="B11" s="76"/>
      <c r="C11" s="76"/>
      <c r="D11" s="76"/>
      <c r="E11" s="76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1"/>
      <c r="W11" s="101"/>
      <c r="X11" s="101"/>
      <c r="Y11" s="101"/>
      <c r="Z11" s="101"/>
    </row>
    <row r="12" spans="1:26" ht="15.75" thickBot="1" x14ac:dyDescent="0.3">
      <c r="A12" s="82" t="s">
        <v>185</v>
      </c>
      <c r="B12" s="82"/>
      <c r="C12" s="82"/>
      <c r="D12" s="82"/>
      <c r="E12" s="83"/>
      <c r="F12" s="124">
        <f>SUM(F8:F11)</f>
        <v>0</v>
      </c>
      <c r="G12" s="124">
        <f>SUM(G8:G11)</f>
        <v>0</v>
      </c>
      <c r="H12" s="124">
        <f>SUM(H8:H11)</f>
        <v>0</v>
      </c>
      <c r="I12" s="124">
        <f t="shared" ref="I12:Z12" si="3">SUM(I8:I11)</f>
        <v>0</v>
      </c>
      <c r="J12" s="124">
        <f t="shared" si="3"/>
        <v>0</v>
      </c>
      <c r="K12" s="124">
        <f t="shared" si="3"/>
        <v>0</v>
      </c>
      <c r="L12" s="124">
        <f t="shared" si="3"/>
        <v>0</v>
      </c>
      <c r="M12" s="124">
        <f t="shared" si="3"/>
        <v>0</v>
      </c>
      <c r="N12" s="124">
        <f t="shared" si="3"/>
        <v>0</v>
      </c>
      <c r="O12" s="124">
        <f t="shared" si="3"/>
        <v>0</v>
      </c>
      <c r="P12" s="124">
        <f t="shared" si="3"/>
        <v>0</v>
      </c>
      <c r="Q12" s="124">
        <f t="shared" si="3"/>
        <v>0</v>
      </c>
      <c r="R12" s="124">
        <f t="shared" si="3"/>
        <v>0</v>
      </c>
      <c r="S12" s="124">
        <f t="shared" si="3"/>
        <v>0</v>
      </c>
      <c r="T12" s="124">
        <f t="shared" si="3"/>
        <v>0</v>
      </c>
      <c r="U12" s="124">
        <f t="shared" si="3"/>
        <v>0</v>
      </c>
      <c r="V12" s="124">
        <f t="shared" si="3"/>
        <v>0</v>
      </c>
      <c r="W12" s="124">
        <f t="shared" si="3"/>
        <v>0</v>
      </c>
      <c r="X12" s="124">
        <f t="shared" si="3"/>
        <v>0</v>
      </c>
      <c r="Y12" s="124">
        <f t="shared" si="3"/>
        <v>0</v>
      </c>
      <c r="Z12" s="124">
        <f t="shared" si="3"/>
        <v>0</v>
      </c>
    </row>
    <row r="13" spans="1:26" ht="15.75" thickTop="1" x14ac:dyDescent="0.25">
      <c r="A13" s="84"/>
      <c r="B13" s="84"/>
      <c r="C13" s="84"/>
      <c r="D13" s="8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00"/>
      <c r="W13" s="100"/>
      <c r="X13" s="100"/>
      <c r="Y13" s="100"/>
      <c r="Z13" s="100"/>
    </row>
    <row r="14" spans="1:26" x14ac:dyDescent="0.25">
      <c r="A14" s="81"/>
      <c r="B14" s="81"/>
      <c r="C14" s="81"/>
      <c r="D14" s="77" t="s">
        <v>186</v>
      </c>
      <c r="E14" s="78">
        <v>0.03</v>
      </c>
      <c r="F14" s="81" t="s">
        <v>161</v>
      </c>
      <c r="G14" s="81" t="s">
        <v>162</v>
      </c>
      <c r="H14" s="81" t="s">
        <v>163</v>
      </c>
      <c r="I14" s="81" t="s">
        <v>164</v>
      </c>
      <c r="J14" s="81" t="s">
        <v>165</v>
      </c>
      <c r="K14" s="81" t="s">
        <v>166</v>
      </c>
      <c r="L14" s="81" t="s">
        <v>167</v>
      </c>
      <c r="M14" s="81" t="s">
        <v>168</v>
      </c>
      <c r="N14" s="81" t="s">
        <v>169</v>
      </c>
      <c r="O14" s="81" t="s">
        <v>170</v>
      </c>
      <c r="P14" s="81" t="s">
        <v>171</v>
      </c>
      <c r="Q14" s="81" t="s">
        <v>172</v>
      </c>
      <c r="R14" s="81" t="s">
        <v>173</v>
      </c>
      <c r="S14" s="81" t="s">
        <v>174</v>
      </c>
      <c r="T14" s="81" t="s">
        <v>175</v>
      </c>
      <c r="U14" s="81" t="s">
        <v>176</v>
      </c>
      <c r="V14" s="99" t="s">
        <v>177</v>
      </c>
      <c r="W14" s="99" t="s">
        <v>178</v>
      </c>
      <c r="X14" s="99" t="s">
        <v>179</v>
      </c>
      <c r="Y14" s="99" t="s">
        <v>180</v>
      </c>
      <c r="Z14" s="99" t="s">
        <v>181</v>
      </c>
    </row>
    <row r="15" spans="1:26" x14ac:dyDescent="0.25">
      <c r="A15" s="79" t="s">
        <v>187</v>
      </c>
      <c r="B15" s="79"/>
      <c r="C15" s="76"/>
      <c r="D15" s="76"/>
      <c r="E15" s="76"/>
      <c r="F15" s="123">
        <f>'Operating Expenses'!E13/12</f>
        <v>0</v>
      </c>
      <c r="G15" s="123">
        <f t="shared" ref="G15:G20" si="4">F15*12</f>
        <v>0</v>
      </c>
      <c r="H15" s="123">
        <f>G15*E14+G15</f>
        <v>0</v>
      </c>
      <c r="I15" s="123">
        <f>H15*E14+H15</f>
        <v>0</v>
      </c>
      <c r="J15" s="123">
        <f>I15*E14+I15</f>
        <v>0</v>
      </c>
      <c r="K15" s="123">
        <f>J15*E14+J15</f>
        <v>0</v>
      </c>
      <c r="L15" s="123">
        <f>K15*E14+K15</f>
        <v>0</v>
      </c>
      <c r="M15" s="123">
        <f>L15*E14+L15</f>
        <v>0</v>
      </c>
      <c r="N15" s="123">
        <f>M15*E14+M15</f>
        <v>0</v>
      </c>
      <c r="O15" s="123">
        <f>N15*E14+N15</f>
        <v>0</v>
      </c>
      <c r="P15" s="123">
        <f>O15*E14+O15</f>
        <v>0</v>
      </c>
      <c r="Q15" s="123">
        <f>P15*E14+P15</f>
        <v>0</v>
      </c>
      <c r="R15" s="123">
        <f>Q15*E14+Q15</f>
        <v>0</v>
      </c>
      <c r="S15" s="123">
        <f>R15*E14+R15</f>
        <v>0</v>
      </c>
      <c r="T15" s="123">
        <f>S15*E14+S15</f>
        <v>0</v>
      </c>
      <c r="U15" s="123">
        <f>T15*E14+T15</f>
        <v>0</v>
      </c>
      <c r="V15" s="125">
        <f>U15*E14+U15</f>
        <v>0</v>
      </c>
      <c r="W15" s="125">
        <f>V15*E14+V15</f>
        <v>0</v>
      </c>
      <c r="X15" s="125">
        <f>W15*E14+W15</f>
        <v>0</v>
      </c>
      <c r="Y15" s="125">
        <f>X15*E14+X15</f>
        <v>0</v>
      </c>
      <c r="Z15" s="125">
        <f>Y15*E14+Y15</f>
        <v>0</v>
      </c>
    </row>
    <row r="16" spans="1:26" x14ac:dyDescent="0.25">
      <c r="A16" s="145" t="s">
        <v>258</v>
      </c>
      <c r="B16" s="145"/>
      <c r="C16" s="146"/>
      <c r="D16" s="147"/>
      <c r="E16" s="76"/>
      <c r="F16" s="123">
        <f>'Operating Expenses'!E15/12</f>
        <v>0</v>
      </c>
      <c r="G16" s="123">
        <f t="shared" si="4"/>
        <v>0</v>
      </c>
      <c r="H16" s="123">
        <f>G16</f>
        <v>0</v>
      </c>
      <c r="I16" s="123">
        <f t="shared" ref="I16:Z17" si="5">H16</f>
        <v>0</v>
      </c>
      <c r="J16" s="123">
        <f t="shared" si="5"/>
        <v>0</v>
      </c>
      <c r="K16" s="123">
        <f t="shared" si="5"/>
        <v>0</v>
      </c>
      <c r="L16" s="123">
        <f t="shared" si="5"/>
        <v>0</v>
      </c>
      <c r="M16" s="123">
        <f t="shared" si="5"/>
        <v>0</v>
      </c>
      <c r="N16" s="123">
        <f t="shared" si="5"/>
        <v>0</v>
      </c>
      <c r="O16" s="123">
        <f t="shared" si="5"/>
        <v>0</v>
      </c>
      <c r="P16" s="123">
        <f t="shared" si="5"/>
        <v>0</v>
      </c>
      <c r="Q16" s="123">
        <f t="shared" si="5"/>
        <v>0</v>
      </c>
      <c r="R16" s="123">
        <f t="shared" si="5"/>
        <v>0</v>
      </c>
      <c r="S16" s="123">
        <f t="shared" si="5"/>
        <v>0</v>
      </c>
      <c r="T16" s="123">
        <f t="shared" si="5"/>
        <v>0</v>
      </c>
      <c r="U16" s="123">
        <f t="shared" si="5"/>
        <v>0</v>
      </c>
      <c r="V16" s="125">
        <f t="shared" si="5"/>
        <v>0</v>
      </c>
      <c r="W16" s="125">
        <f t="shared" si="5"/>
        <v>0</v>
      </c>
      <c r="X16" s="125">
        <f t="shared" si="5"/>
        <v>0</v>
      </c>
      <c r="Y16" s="125">
        <f t="shared" si="5"/>
        <v>0</v>
      </c>
      <c r="Z16" s="125">
        <f t="shared" si="5"/>
        <v>0</v>
      </c>
    </row>
    <row r="17" spans="1:26" x14ac:dyDescent="0.25">
      <c r="A17" s="145" t="s">
        <v>259</v>
      </c>
      <c r="B17" s="145"/>
      <c r="C17" s="146"/>
      <c r="D17" s="147"/>
      <c r="E17" s="76"/>
      <c r="F17" s="245">
        <f>'Operating Expenses'!E17/12</f>
        <v>0</v>
      </c>
      <c r="G17" s="123">
        <f>$F$17*12</f>
        <v>0</v>
      </c>
      <c r="H17" s="123">
        <f>G17</f>
        <v>0</v>
      </c>
      <c r="I17" s="123">
        <f t="shared" si="5"/>
        <v>0</v>
      </c>
      <c r="J17" s="123">
        <f t="shared" si="5"/>
        <v>0</v>
      </c>
      <c r="K17" s="123">
        <f t="shared" si="5"/>
        <v>0</v>
      </c>
      <c r="L17" s="123">
        <f t="shared" si="5"/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5"/>
      <c r="W17" s="125"/>
      <c r="X17" s="125"/>
      <c r="Y17" s="125"/>
      <c r="Z17" s="125"/>
    </row>
    <row r="18" spans="1:26" x14ac:dyDescent="0.25">
      <c r="A18" s="79" t="s">
        <v>188</v>
      </c>
      <c r="B18" s="79"/>
      <c r="C18" s="76"/>
      <c r="D18" s="76"/>
      <c r="E18" s="76"/>
      <c r="F18" s="123">
        <f>'Operating Expenses'!E30/12</f>
        <v>0</v>
      </c>
      <c r="G18" s="123">
        <f t="shared" si="4"/>
        <v>0</v>
      </c>
      <c r="H18" s="123">
        <f>G18*E14+G18</f>
        <v>0</v>
      </c>
      <c r="I18" s="123">
        <f>H18*E14+H18</f>
        <v>0</v>
      </c>
      <c r="J18" s="123">
        <f>I18*E14+I18</f>
        <v>0</v>
      </c>
      <c r="K18" s="123">
        <f>J18*E14+J18</f>
        <v>0</v>
      </c>
      <c r="L18" s="123">
        <f>K18*E14+K18</f>
        <v>0</v>
      </c>
      <c r="M18" s="123">
        <f>L18*E14+L18</f>
        <v>0</v>
      </c>
      <c r="N18" s="123">
        <f>M18*E14+M18</f>
        <v>0</v>
      </c>
      <c r="O18" s="123">
        <f>N18*E14+N18</f>
        <v>0</v>
      </c>
      <c r="P18" s="123">
        <f>O18*E14+O18</f>
        <v>0</v>
      </c>
      <c r="Q18" s="123">
        <f>P18*E14+P18</f>
        <v>0</v>
      </c>
      <c r="R18" s="123">
        <f>Q18*E14+Q18</f>
        <v>0</v>
      </c>
      <c r="S18" s="123">
        <f>R18*E14+R18</f>
        <v>0</v>
      </c>
      <c r="T18" s="123">
        <f>S18*E14+S18</f>
        <v>0</v>
      </c>
      <c r="U18" s="123">
        <f>T18*E14+T18</f>
        <v>0</v>
      </c>
      <c r="V18" s="125">
        <f>U18*E14+U18</f>
        <v>0</v>
      </c>
      <c r="W18" s="125">
        <f>V18*E14+V18</f>
        <v>0</v>
      </c>
      <c r="X18" s="125">
        <f>W18*E14+W18</f>
        <v>0</v>
      </c>
      <c r="Y18" s="125">
        <f>X18*E14+X18</f>
        <v>0</v>
      </c>
      <c r="Z18" s="125">
        <f>Y18*E14+Y18</f>
        <v>0</v>
      </c>
    </row>
    <row r="19" spans="1:26" x14ac:dyDescent="0.25">
      <c r="A19" s="79" t="s">
        <v>189</v>
      </c>
      <c r="B19" s="79"/>
      <c r="C19" s="76"/>
      <c r="D19" s="76"/>
      <c r="E19" s="76"/>
      <c r="F19" s="123">
        <f>'Operating Expenses'!E40/12</f>
        <v>0</v>
      </c>
      <c r="G19" s="123">
        <f t="shared" si="4"/>
        <v>0</v>
      </c>
      <c r="H19" s="123">
        <f>G19*E14+G19</f>
        <v>0</v>
      </c>
      <c r="I19" s="123">
        <f>H19*E14+H19</f>
        <v>0</v>
      </c>
      <c r="J19" s="123">
        <f>I19*E14+I19</f>
        <v>0</v>
      </c>
      <c r="K19" s="123">
        <f>J19*E14+J19</f>
        <v>0</v>
      </c>
      <c r="L19" s="123">
        <f>K19*E14+K19</f>
        <v>0</v>
      </c>
      <c r="M19" s="123">
        <f>L19*E14+L19</f>
        <v>0</v>
      </c>
      <c r="N19" s="123">
        <f>M19*E14+M19</f>
        <v>0</v>
      </c>
      <c r="O19" s="123">
        <f>N19*E14+N19</f>
        <v>0</v>
      </c>
      <c r="P19" s="123">
        <f>O19*E14+O19</f>
        <v>0</v>
      </c>
      <c r="Q19" s="123">
        <f>P19*E14+P19</f>
        <v>0</v>
      </c>
      <c r="R19" s="123">
        <f>Q19*E14+Q19</f>
        <v>0</v>
      </c>
      <c r="S19" s="123">
        <f>R19*E14+R19</f>
        <v>0</v>
      </c>
      <c r="T19" s="123">
        <f>S19*E14+S19</f>
        <v>0</v>
      </c>
      <c r="U19" s="123">
        <f>T19*E14+T19</f>
        <v>0</v>
      </c>
      <c r="V19" s="125">
        <f>U19*E14+U19</f>
        <v>0</v>
      </c>
      <c r="W19" s="125">
        <f>V19*E14+V19</f>
        <v>0</v>
      </c>
      <c r="X19" s="125">
        <f>W19*E14+W19</f>
        <v>0</v>
      </c>
      <c r="Y19" s="125">
        <f>X19*E14+X19</f>
        <v>0</v>
      </c>
      <c r="Z19" s="125">
        <f>Y19*E14+Y19</f>
        <v>0</v>
      </c>
    </row>
    <row r="20" spans="1:26" x14ac:dyDescent="0.25">
      <c r="A20" s="79" t="s">
        <v>190</v>
      </c>
      <c r="B20" s="79"/>
      <c r="C20" s="76"/>
      <c r="D20" s="76"/>
      <c r="E20" s="76"/>
      <c r="F20" s="123">
        <f>'Operating Expenses'!E48/12</f>
        <v>0</v>
      </c>
      <c r="G20" s="123">
        <f t="shared" si="4"/>
        <v>0</v>
      </c>
      <c r="H20" s="123">
        <f>G20*E14+G20</f>
        <v>0</v>
      </c>
      <c r="I20" s="123">
        <f>H20*E14+H20</f>
        <v>0</v>
      </c>
      <c r="J20" s="123">
        <f>I20*E14+I20</f>
        <v>0</v>
      </c>
      <c r="K20" s="123">
        <f>J20*E14+J20</f>
        <v>0</v>
      </c>
      <c r="L20" s="123">
        <f>K20*E14+K20</f>
        <v>0</v>
      </c>
      <c r="M20" s="123">
        <f>L20*E14+L20</f>
        <v>0</v>
      </c>
      <c r="N20" s="123">
        <f>M20*E14+M20</f>
        <v>0</v>
      </c>
      <c r="O20" s="123">
        <f>N20*E14+N20</f>
        <v>0</v>
      </c>
      <c r="P20" s="123">
        <f>O20*E14+O20</f>
        <v>0</v>
      </c>
      <c r="Q20" s="123">
        <f>P20*E14+P20</f>
        <v>0</v>
      </c>
      <c r="R20" s="123">
        <f>Q20*E14+Q20</f>
        <v>0</v>
      </c>
      <c r="S20" s="123">
        <f>R20*E14+R20</f>
        <v>0</v>
      </c>
      <c r="T20" s="123">
        <f>S20*E14+S20</f>
        <v>0</v>
      </c>
      <c r="U20" s="123">
        <f>T20*E14+T20</f>
        <v>0</v>
      </c>
      <c r="V20" s="125">
        <f>U20*E14+U20</f>
        <v>0</v>
      </c>
      <c r="W20" s="125">
        <f>V20*E14+V20</f>
        <v>0</v>
      </c>
      <c r="X20" s="125">
        <f>W20*E14+W20</f>
        <v>0</v>
      </c>
      <c r="Y20" s="125">
        <f>X20*E14+X20</f>
        <v>0</v>
      </c>
      <c r="Z20" s="125">
        <f>Y20*E14+Y20</f>
        <v>0</v>
      </c>
    </row>
    <row r="21" spans="1:26" x14ac:dyDescent="0.25">
      <c r="A21" s="76"/>
      <c r="B21" s="76"/>
      <c r="C21" s="76"/>
      <c r="D21" s="76"/>
      <c r="E21" s="76"/>
      <c r="F21" s="10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01"/>
      <c r="W21" s="101"/>
      <c r="X21" s="101"/>
      <c r="Y21" s="101"/>
      <c r="Z21" s="101"/>
    </row>
    <row r="22" spans="1:26" ht="15.75" thickBot="1" x14ac:dyDescent="0.3">
      <c r="A22" s="82" t="s">
        <v>191</v>
      </c>
      <c r="B22" s="82"/>
      <c r="C22" s="82"/>
      <c r="D22" s="82"/>
      <c r="E22" s="83"/>
      <c r="F22" s="124">
        <f>SUM(F15:F21)</f>
        <v>0</v>
      </c>
      <c r="G22" s="124">
        <f>SUM(G15:G21)</f>
        <v>0</v>
      </c>
      <c r="H22" s="124">
        <f>SUM(H15:H21)</f>
        <v>0</v>
      </c>
      <c r="I22" s="124">
        <f t="shared" ref="I22:Z22" si="6">SUM(I15:I21)</f>
        <v>0</v>
      </c>
      <c r="J22" s="124">
        <f t="shared" si="6"/>
        <v>0</v>
      </c>
      <c r="K22" s="124">
        <f t="shared" si="6"/>
        <v>0</v>
      </c>
      <c r="L22" s="124">
        <f t="shared" si="6"/>
        <v>0</v>
      </c>
      <c r="M22" s="124">
        <f t="shared" si="6"/>
        <v>0</v>
      </c>
      <c r="N22" s="124">
        <f t="shared" si="6"/>
        <v>0</v>
      </c>
      <c r="O22" s="124">
        <f t="shared" si="6"/>
        <v>0</v>
      </c>
      <c r="P22" s="124">
        <f t="shared" si="6"/>
        <v>0</v>
      </c>
      <c r="Q22" s="124">
        <f t="shared" si="6"/>
        <v>0</v>
      </c>
      <c r="R22" s="124">
        <f t="shared" si="6"/>
        <v>0</v>
      </c>
      <c r="S22" s="124">
        <f t="shared" si="6"/>
        <v>0</v>
      </c>
      <c r="T22" s="124">
        <f t="shared" si="6"/>
        <v>0</v>
      </c>
      <c r="U22" s="124">
        <f t="shared" si="6"/>
        <v>0</v>
      </c>
      <c r="V22" s="124">
        <f t="shared" si="6"/>
        <v>0</v>
      </c>
      <c r="W22" s="124">
        <f t="shared" si="6"/>
        <v>0</v>
      </c>
      <c r="X22" s="124">
        <f t="shared" si="6"/>
        <v>0</v>
      </c>
      <c r="Y22" s="124">
        <f t="shared" si="6"/>
        <v>0</v>
      </c>
      <c r="Z22" s="124">
        <f t="shared" si="6"/>
        <v>0</v>
      </c>
    </row>
    <row r="23" spans="1:26" ht="15.75" thickTop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00"/>
      <c r="W23" s="100"/>
      <c r="X23" s="100"/>
      <c r="Y23" s="100"/>
      <c r="Z23" s="100"/>
    </row>
    <row r="24" spans="1:26" x14ac:dyDescent="0.25">
      <c r="A24" s="79" t="s">
        <v>192</v>
      </c>
      <c r="B24" s="79"/>
      <c r="C24" s="76"/>
      <c r="D24" s="76"/>
      <c r="E24" s="76"/>
      <c r="F24" s="123">
        <f>'Operating Expenses'!E52/12</f>
        <v>0</v>
      </c>
      <c r="G24" s="123">
        <f>F24*12</f>
        <v>0</v>
      </c>
      <c r="H24" s="123">
        <f>G24*E26+G24</f>
        <v>0</v>
      </c>
      <c r="I24" s="123">
        <f>H24*E26+H24</f>
        <v>0</v>
      </c>
      <c r="J24" s="123">
        <f>I24*E26+I24</f>
        <v>0</v>
      </c>
      <c r="K24" s="123">
        <f>J24*E26+J24</f>
        <v>0</v>
      </c>
      <c r="L24" s="123">
        <f>K24*E26+K24</f>
        <v>0</v>
      </c>
      <c r="M24" s="123">
        <f>L24*E26+L24</f>
        <v>0</v>
      </c>
      <c r="N24" s="123">
        <f>M24*E26+M24</f>
        <v>0</v>
      </c>
      <c r="O24" s="123">
        <f>N24*E26+N24</f>
        <v>0</v>
      </c>
      <c r="P24" s="123">
        <f>O24*E26+O24</f>
        <v>0</v>
      </c>
      <c r="Q24" s="123">
        <f>P24*E26+P24</f>
        <v>0</v>
      </c>
      <c r="R24" s="123">
        <f>Q24*E26+Q24</f>
        <v>0</v>
      </c>
      <c r="S24" s="123">
        <f>R24*E26+R24</f>
        <v>0</v>
      </c>
      <c r="T24" s="123">
        <f>S24*E26+S24</f>
        <v>0</v>
      </c>
      <c r="U24" s="123">
        <f>T24*E26+T24</f>
        <v>0</v>
      </c>
      <c r="V24" s="123">
        <f>U24*E26+U24</f>
        <v>0</v>
      </c>
      <c r="W24" s="123">
        <f>V24*E26+V24</f>
        <v>0</v>
      </c>
      <c r="X24" s="123">
        <f>W24*E26+W24</f>
        <v>0</v>
      </c>
      <c r="Y24" s="123">
        <f>X24*E26+X24</f>
        <v>0</v>
      </c>
      <c r="Z24" s="123">
        <f>Y24*E26+Y24</f>
        <v>0</v>
      </c>
    </row>
    <row r="25" spans="1:26" x14ac:dyDescent="0.25">
      <c r="A25" s="94" t="s">
        <v>193</v>
      </c>
      <c r="B25" s="95"/>
      <c r="C25" s="95"/>
      <c r="D25" s="95"/>
      <c r="E25" s="111" t="e">
        <f>G24/'Unit Information'!B40</f>
        <v>#DIV/0!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00"/>
      <c r="W25" s="100"/>
      <c r="X25" s="100"/>
      <c r="Y25" s="100"/>
      <c r="Z25" s="100"/>
    </row>
    <row r="26" spans="1:26" x14ac:dyDescent="0.25">
      <c r="A26" s="96" t="s">
        <v>194</v>
      </c>
      <c r="B26" s="75"/>
      <c r="C26" s="97"/>
      <c r="D26" s="97"/>
      <c r="E26" s="98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100"/>
      <c r="W26" s="100"/>
      <c r="X26" s="100"/>
      <c r="Y26" s="100"/>
      <c r="Z26" s="100"/>
    </row>
    <row r="27" spans="1:26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00"/>
      <c r="W27" s="100"/>
      <c r="X27" s="100"/>
      <c r="Y27" s="100"/>
      <c r="Z27" s="100"/>
    </row>
    <row r="28" spans="1:26" x14ac:dyDescent="0.25">
      <c r="A28" s="79" t="s">
        <v>195</v>
      </c>
      <c r="B28" s="79"/>
      <c r="C28" s="76"/>
      <c r="D28" s="76"/>
      <c r="E28" s="76"/>
      <c r="F28" s="123">
        <f>F12-(F22+F24)</f>
        <v>0</v>
      </c>
      <c r="G28" s="123">
        <f>G12-(G22+G24)</f>
        <v>0</v>
      </c>
      <c r="H28" s="123">
        <f>H12-(H22+H24)</f>
        <v>0</v>
      </c>
      <c r="I28" s="123">
        <f t="shared" ref="I28:Z28" si="7">I12-(I22+I24)</f>
        <v>0</v>
      </c>
      <c r="J28" s="123">
        <f t="shared" si="7"/>
        <v>0</v>
      </c>
      <c r="K28" s="123">
        <f t="shared" si="7"/>
        <v>0</v>
      </c>
      <c r="L28" s="123">
        <f t="shared" si="7"/>
        <v>0</v>
      </c>
      <c r="M28" s="123">
        <f t="shared" si="7"/>
        <v>0</v>
      </c>
      <c r="N28" s="123">
        <f t="shared" si="7"/>
        <v>0</v>
      </c>
      <c r="O28" s="123">
        <f t="shared" si="7"/>
        <v>0</v>
      </c>
      <c r="P28" s="123">
        <f t="shared" si="7"/>
        <v>0</v>
      </c>
      <c r="Q28" s="123">
        <f t="shared" si="7"/>
        <v>0</v>
      </c>
      <c r="R28" s="123">
        <f t="shared" si="7"/>
        <v>0</v>
      </c>
      <c r="S28" s="123">
        <f t="shared" si="7"/>
        <v>0</v>
      </c>
      <c r="T28" s="123">
        <f t="shared" si="7"/>
        <v>0</v>
      </c>
      <c r="U28" s="123">
        <f t="shared" si="7"/>
        <v>0</v>
      </c>
      <c r="V28" s="123">
        <f t="shared" si="7"/>
        <v>0</v>
      </c>
      <c r="W28" s="123">
        <f t="shared" si="7"/>
        <v>0</v>
      </c>
      <c r="X28" s="123">
        <f t="shared" si="7"/>
        <v>0</v>
      </c>
      <c r="Y28" s="123">
        <f t="shared" si="7"/>
        <v>0</v>
      </c>
      <c r="Z28" s="123">
        <f t="shared" si="7"/>
        <v>0</v>
      </c>
    </row>
    <row r="29" spans="1:26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100"/>
      <c r="W29" s="100"/>
      <c r="X29" s="100"/>
      <c r="Y29" s="100"/>
      <c r="Z29" s="100"/>
    </row>
    <row r="30" spans="1:26" ht="39" x14ac:dyDescent="0.25">
      <c r="A30" s="79" t="s">
        <v>196</v>
      </c>
      <c r="B30" s="79"/>
      <c r="C30" s="81" t="s">
        <v>197</v>
      </c>
      <c r="D30" s="81" t="s">
        <v>198</v>
      </c>
      <c r="E30" s="81" t="s">
        <v>199</v>
      </c>
      <c r="F30" s="93" t="s">
        <v>200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100"/>
      <c r="W30" s="100"/>
      <c r="X30" s="100"/>
      <c r="Y30" s="100"/>
      <c r="Z30" s="100"/>
    </row>
    <row r="31" spans="1:26" x14ac:dyDescent="0.25">
      <c r="A31" s="79" t="s">
        <v>201</v>
      </c>
      <c r="B31" s="79"/>
      <c r="C31" s="126">
        <v>0</v>
      </c>
      <c r="D31" s="87">
        <v>0.06</v>
      </c>
      <c r="E31" s="88">
        <v>30</v>
      </c>
      <c r="F31" s="126"/>
      <c r="G31" s="123">
        <f>F31*12</f>
        <v>0</v>
      </c>
      <c r="H31" s="123">
        <f>G31</f>
        <v>0</v>
      </c>
      <c r="I31" s="123">
        <f t="shared" ref="I31:Z33" si="8">H31</f>
        <v>0</v>
      </c>
      <c r="J31" s="123">
        <f t="shared" si="8"/>
        <v>0</v>
      </c>
      <c r="K31" s="123">
        <f t="shared" si="8"/>
        <v>0</v>
      </c>
      <c r="L31" s="123">
        <f t="shared" si="8"/>
        <v>0</v>
      </c>
      <c r="M31" s="123">
        <f t="shared" si="8"/>
        <v>0</v>
      </c>
      <c r="N31" s="123">
        <f t="shared" si="8"/>
        <v>0</v>
      </c>
      <c r="O31" s="123">
        <f t="shared" si="8"/>
        <v>0</v>
      </c>
      <c r="P31" s="123">
        <f t="shared" si="8"/>
        <v>0</v>
      </c>
      <c r="Q31" s="123">
        <f t="shared" si="8"/>
        <v>0</v>
      </c>
      <c r="R31" s="123">
        <f t="shared" si="8"/>
        <v>0</v>
      </c>
      <c r="S31" s="123">
        <f t="shared" si="8"/>
        <v>0</v>
      </c>
      <c r="T31" s="123">
        <f t="shared" si="8"/>
        <v>0</v>
      </c>
      <c r="U31" s="123">
        <f t="shared" si="8"/>
        <v>0</v>
      </c>
      <c r="V31" s="123">
        <f t="shared" si="8"/>
        <v>0</v>
      </c>
      <c r="W31" s="123">
        <f t="shared" si="8"/>
        <v>0</v>
      </c>
      <c r="X31" s="123">
        <f t="shared" si="8"/>
        <v>0</v>
      </c>
      <c r="Y31" s="123">
        <f t="shared" si="8"/>
        <v>0</v>
      </c>
      <c r="Z31" s="123">
        <f t="shared" si="8"/>
        <v>0</v>
      </c>
    </row>
    <row r="32" spans="1:26" x14ac:dyDescent="0.25">
      <c r="A32" s="79" t="s">
        <v>202</v>
      </c>
      <c r="B32" s="79"/>
      <c r="C32" s="126">
        <v>0</v>
      </c>
      <c r="D32" s="89">
        <v>0.06</v>
      </c>
      <c r="E32" s="88">
        <v>30</v>
      </c>
      <c r="F32" s="126"/>
      <c r="G32" s="123">
        <f t="shared" ref="G32:G35" si="9">F32*12</f>
        <v>0</v>
      </c>
      <c r="H32" s="123">
        <f t="shared" ref="H32:H33" si="10">G32</f>
        <v>0</v>
      </c>
      <c r="I32" s="123">
        <f t="shared" si="8"/>
        <v>0</v>
      </c>
      <c r="J32" s="123">
        <f t="shared" si="8"/>
        <v>0</v>
      </c>
      <c r="K32" s="123">
        <f t="shared" si="8"/>
        <v>0</v>
      </c>
      <c r="L32" s="123">
        <f t="shared" si="8"/>
        <v>0</v>
      </c>
      <c r="M32" s="123">
        <f t="shared" si="8"/>
        <v>0</v>
      </c>
      <c r="N32" s="123">
        <f t="shared" si="8"/>
        <v>0</v>
      </c>
      <c r="O32" s="123">
        <f t="shared" si="8"/>
        <v>0</v>
      </c>
      <c r="P32" s="123">
        <f t="shared" si="8"/>
        <v>0</v>
      </c>
      <c r="Q32" s="123">
        <f t="shared" si="8"/>
        <v>0</v>
      </c>
      <c r="R32" s="123">
        <f t="shared" si="8"/>
        <v>0</v>
      </c>
      <c r="S32" s="123">
        <f t="shared" si="8"/>
        <v>0</v>
      </c>
      <c r="T32" s="123">
        <f t="shared" si="8"/>
        <v>0</v>
      </c>
      <c r="U32" s="123">
        <f t="shared" si="8"/>
        <v>0</v>
      </c>
      <c r="V32" s="123">
        <f t="shared" si="8"/>
        <v>0</v>
      </c>
      <c r="W32" s="123">
        <f t="shared" si="8"/>
        <v>0</v>
      </c>
      <c r="X32" s="123">
        <f t="shared" si="8"/>
        <v>0</v>
      </c>
      <c r="Y32" s="123">
        <f t="shared" si="8"/>
        <v>0</v>
      </c>
      <c r="Z32" s="123">
        <f t="shared" si="8"/>
        <v>0</v>
      </c>
    </row>
    <row r="33" spans="1:26" x14ac:dyDescent="0.25">
      <c r="A33" s="79" t="s">
        <v>203</v>
      </c>
      <c r="B33" s="79"/>
      <c r="C33" s="126">
        <v>0</v>
      </c>
      <c r="D33" s="89">
        <v>0.06</v>
      </c>
      <c r="E33" s="88">
        <v>30</v>
      </c>
      <c r="F33" s="126"/>
      <c r="G33" s="123">
        <f t="shared" si="9"/>
        <v>0</v>
      </c>
      <c r="H33" s="123">
        <f t="shared" si="10"/>
        <v>0</v>
      </c>
      <c r="I33" s="123">
        <f t="shared" si="8"/>
        <v>0</v>
      </c>
      <c r="J33" s="123">
        <f t="shared" si="8"/>
        <v>0</v>
      </c>
      <c r="K33" s="123">
        <f t="shared" si="8"/>
        <v>0</v>
      </c>
      <c r="L33" s="123">
        <f t="shared" si="8"/>
        <v>0</v>
      </c>
      <c r="M33" s="123">
        <f t="shared" si="8"/>
        <v>0</v>
      </c>
      <c r="N33" s="123">
        <f t="shared" si="8"/>
        <v>0</v>
      </c>
      <c r="O33" s="123">
        <f t="shared" si="8"/>
        <v>0</v>
      </c>
      <c r="P33" s="123">
        <f t="shared" si="8"/>
        <v>0</v>
      </c>
      <c r="Q33" s="123">
        <f t="shared" si="8"/>
        <v>0</v>
      </c>
      <c r="R33" s="123">
        <f t="shared" si="8"/>
        <v>0</v>
      </c>
      <c r="S33" s="123">
        <f t="shared" si="8"/>
        <v>0</v>
      </c>
      <c r="T33" s="123">
        <f t="shared" si="8"/>
        <v>0</v>
      </c>
      <c r="U33" s="123">
        <f t="shared" si="8"/>
        <v>0</v>
      </c>
      <c r="V33" s="123">
        <f t="shared" si="8"/>
        <v>0</v>
      </c>
      <c r="W33" s="123">
        <f t="shared" si="8"/>
        <v>0</v>
      </c>
      <c r="X33" s="123">
        <f t="shared" si="8"/>
        <v>0</v>
      </c>
      <c r="Y33" s="123">
        <f t="shared" si="8"/>
        <v>0</v>
      </c>
      <c r="Z33" s="123">
        <f t="shared" si="8"/>
        <v>0</v>
      </c>
    </row>
    <row r="34" spans="1:26" x14ac:dyDescent="0.25">
      <c r="A34" s="103" t="s">
        <v>204</v>
      </c>
      <c r="B34" s="103"/>
      <c r="C34" s="101"/>
      <c r="D34" s="90"/>
      <c r="E34" s="91"/>
      <c r="F34" s="86"/>
      <c r="G34" s="86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1"/>
      <c r="W34" s="101"/>
      <c r="X34" s="101"/>
      <c r="Y34" s="101"/>
      <c r="Z34" s="101"/>
    </row>
    <row r="35" spans="1:26" x14ac:dyDescent="0.25">
      <c r="A35" s="92"/>
      <c r="B35" s="92"/>
      <c r="C35" s="127">
        <v>0</v>
      </c>
      <c r="D35" s="89">
        <v>0.06</v>
      </c>
      <c r="E35" s="88">
        <v>30</v>
      </c>
      <c r="F35" s="126"/>
      <c r="G35" s="123">
        <f t="shared" si="9"/>
        <v>0</v>
      </c>
      <c r="H35" s="123">
        <f>G35</f>
        <v>0</v>
      </c>
      <c r="I35" s="123">
        <f t="shared" ref="I35:Z35" si="11">H35</f>
        <v>0</v>
      </c>
      <c r="J35" s="123">
        <f t="shared" si="11"/>
        <v>0</v>
      </c>
      <c r="K35" s="123">
        <f t="shared" si="11"/>
        <v>0</v>
      </c>
      <c r="L35" s="123">
        <f t="shared" si="11"/>
        <v>0</v>
      </c>
      <c r="M35" s="123">
        <f t="shared" si="11"/>
        <v>0</v>
      </c>
      <c r="N35" s="123">
        <f t="shared" si="11"/>
        <v>0</v>
      </c>
      <c r="O35" s="123">
        <f t="shared" si="11"/>
        <v>0</v>
      </c>
      <c r="P35" s="123">
        <f t="shared" si="11"/>
        <v>0</v>
      </c>
      <c r="Q35" s="123">
        <f t="shared" si="11"/>
        <v>0</v>
      </c>
      <c r="R35" s="123">
        <f t="shared" si="11"/>
        <v>0</v>
      </c>
      <c r="S35" s="123">
        <f t="shared" si="11"/>
        <v>0</v>
      </c>
      <c r="T35" s="123">
        <f t="shared" si="11"/>
        <v>0</v>
      </c>
      <c r="U35" s="123">
        <f t="shared" si="11"/>
        <v>0</v>
      </c>
      <c r="V35" s="123">
        <f t="shared" si="11"/>
        <v>0</v>
      </c>
      <c r="W35" s="123">
        <f t="shared" si="11"/>
        <v>0</v>
      </c>
      <c r="X35" s="123">
        <f t="shared" si="11"/>
        <v>0</v>
      </c>
      <c r="Y35" s="123">
        <f t="shared" si="11"/>
        <v>0</v>
      </c>
      <c r="Z35" s="123">
        <f t="shared" si="11"/>
        <v>0</v>
      </c>
    </row>
    <row r="36" spans="1:26" x14ac:dyDescent="0.25">
      <c r="A36" s="76"/>
      <c r="B36" s="76"/>
      <c r="C36" s="76"/>
      <c r="D36" s="76"/>
      <c r="E36" s="76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1"/>
      <c r="W36" s="101"/>
      <c r="X36" s="101"/>
      <c r="Y36" s="101"/>
      <c r="Z36" s="101"/>
    </row>
    <row r="37" spans="1:26" x14ac:dyDescent="0.25">
      <c r="A37" s="85" t="s">
        <v>205</v>
      </c>
      <c r="B37" s="85"/>
      <c r="C37" s="85"/>
      <c r="D37" s="85"/>
      <c r="E37" s="85"/>
      <c r="F37" s="128">
        <f>SUM(F31:F35)</f>
        <v>0</v>
      </c>
      <c r="G37" s="128">
        <f>SUM(G31:G35)</f>
        <v>0</v>
      </c>
      <c r="H37" s="128">
        <f>SUM(H31:H35)</f>
        <v>0</v>
      </c>
      <c r="I37" s="128">
        <f t="shared" ref="I37:Z37" si="12">SUM(I31:I35)</f>
        <v>0</v>
      </c>
      <c r="J37" s="128">
        <f t="shared" si="12"/>
        <v>0</v>
      </c>
      <c r="K37" s="128">
        <f t="shared" si="12"/>
        <v>0</v>
      </c>
      <c r="L37" s="128">
        <f t="shared" si="12"/>
        <v>0</v>
      </c>
      <c r="M37" s="128">
        <f t="shared" si="12"/>
        <v>0</v>
      </c>
      <c r="N37" s="128">
        <f t="shared" si="12"/>
        <v>0</v>
      </c>
      <c r="O37" s="128">
        <f t="shared" si="12"/>
        <v>0</v>
      </c>
      <c r="P37" s="128">
        <f t="shared" si="12"/>
        <v>0</v>
      </c>
      <c r="Q37" s="128">
        <f t="shared" si="12"/>
        <v>0</v>
      </c>
      <c r="R37" s="128">
        <f t="shared" si="12"/>
        <v>0</v>
      </c>
      <c r="S37" s="128">
        <f t="shared" si="12"/>
        <v>0</v>
      </c>
      <c r="T37" s="128">
        <f t="shared" si="12"/>
        <v>0</v>
      </c>
      <c r="U37" s="128">
        <f t="shared" si="12"/>
        <v>0</v>
      </c>
      <c r="V37" s="128">
        <f t="shared" si="12"/>
        <v>0</v>
      </c>
      <c r="W37" s="128">
        <f t="shared" si="12"/>
        <v>0</v>
      </c>
      <c r="X37" s="128">
        <f t="shared" si="12"/>
        <v>0</v>
      </c>
      <c r="Y37" s="128">
        <f t="shared" si="12"/>
        <v>0</v>
      </c>
      <c r="Z37" s="128">
        <f t="shared" si="12"/>
        <v>0</v>
      </c>
    </row>
    <row r="38" spans="1:26" x14ac:dyDescent="0.25">
      <c r="A38" s="76"/>
      <c r="B38" s="76"/>
      <c r="C38" s="76"/>
      <c r="D38" s="76"/>
      <c r="E38" s="7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1"/>
      <c r="W38" s="101"/>
      <c r="X38" s="101"/>
      <c r="Y38" s="101"/>
      <c r="Z38" s="101"/>
    </row>
    <row r="39" spans="1:26" ht="15.75" thickBot="1" x14ac:dyDescent="0.3">
      <c r="A39" s="83" t="s">
        <v>206</v>
      </c>
      <c r="B39" s="83"/>
      <c r="C39" s="83"/>
      <c r="D39" s="83"/>
      <c r="E39" s="83"/>
      <c r="F39" s="124">
        <f>F28-F37</f>
        <v>0</v>
      </c>
      <c r="G39" s="124">
        <f>G28-G37</f>
        <v>0</v>
      </c>
      <c r="H39" s="124">
        <f>H28-H37</f>
        <v>0</v>
      </c>
      <c r="I39" s="124">
        <f t="shared" ref="I39:Z39" si="13">I28-I37</f>
        <v>0</v>
      </c>
      <c r="J39" s="124">
        <f t="shared" si="13"/>
        <v>0</v>
      </c>
      <c r="K39" s="124">
        <f t="shared" si="13"/>
        <v>0</v>
      </c>
      <c r="L39" s="124">
        <f t="shared" si="13"/>
        <v>0</v>
      </c>
      <c r="M39" s="124">
        <f t="shared" si="13"/>
        <v>0</v>
      </c>
      <c r="N39" s="124">
        <f t="shared" si="13"/>
        <v>0</v>
      </c>
      <c r="O39" s="124">
        <f t="shared" si="13"/>
        <v>0</v>
      </c>
      <c r="P39" s="124">
        <f t="shared" si="13"/>
        <v>0</v>
      </c>
      <c r="Q39" s="124">
        <f t="shared" si="13"/>
        <v>0</v>
      </c>
      <c r="R39" s="124">
        <f t="shared" si="13"/>
        <v>0</v>
      </c>
      <c r="S39" s="124">
        <f t="shared" si="13"/>
        <v>0</v>
      </c>
      <c r="T39" s="124">
        <f t="shared" si="13"/>
        <v>0</v>
      </c>
      <c r="U39" s="124">
        <f t="shared" si="13"/>
        <v>0</v>
      </c>
      <c r="V39" s="124">
        <f t="shared" si="13"/>
        <v>0</v>
      </c>
      <c r="W39" s="124">
        <f t="shared" si="13"/>
        <v>0</v>
      </c>
      <c r="X39" s="124">
        <f t="shared" si="13"/>
        <v>0</v>
      </c>
      <c r="Y39" s="124">
        <f t="shared" si="13"/>
        <v>0</v>
      </c>
      <c r="Z39" s="124">
        <f t="shared" si="13"/>
        <v>0</v>
      </c>
    </row>
    <row r="40" spans="1:26" ht="15.75" thickTop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00"/>
      <c r="W40" s="100"/>
      <c r="X40" s="100"/>
      <c r="Y40" s="100"/>
      <c r="Z40" s="100"/>
    </row>
    <row r="41" spans="1:26" x14ac:dyDescent="0.25">
      <c r="A41" s="79" t="s">
        <v>207</v>
      </c>
      <c r="B41" s="79"/>
      <c r="C41" s="76"/>
      <c r="D41" s="76"/>
      <c r="E41" s="76"/>
      <c r="F41" s="76"/>
      <c r="G41" s="105" t="e">
        <f>G28/G37</f>
        <v>#DIV/0!</v>
      </c>
      <c r="H41" s="105" t="e">
        <f>H28/H37</f>
        <v>#DIV/0!</v>
      </c>
      <c r="I41" s="105" t="e">
        <f t="shared" ref="I41:Z41" si="14">I28/I37</f>
        <v>#DIV/0!</v>
      </c>
      <c r="J41" s="105" t="e">
        <f t="shared" si="14"/>
        <v>#DIV/0!</v>
      </c>
      <c r="K41" s="105" t="e">
        <f t="shared" si="14"/>
        <v>#DIV/0!</v>
      </c>
      <c r="L41" s="105" t="e">
        <f t="shared" si="14"/>
        <v>#DIV/0!</v>
      </c>
      <c r="M41" s="105" t="e">
        <f t="shared" si="14"/>
        <v>#DIV/0!</v>
      </c>
      <c r="N41" s="105" t="e">
        <f t="shared" si="14"/>
        <v>#DIV/0!</v>
      </c>
      <c r="O41" s="105" t="e">
        <f t="shared" si="14"/>
        <v>#DIV/0!</v>
      </c>
      <c r="P41" s="105" t="e">
        <f t="shared" si="14"/>
        <v>#DIV/0!</v>
      </c>
      <c r="Q41" s="105" t="e">
        <f t="shared" si="14"/>
        <v>#DIV/0!</v>
      </c>
      <c r="R41" s="105" t="e">
        <f t="shared" si="14"/>
        <v>#DIV/0!</v>
      </c>
      <c r="S41" s="105" t="e">
        <f t="shared" si="14"/>
        <v>#DIV/0!</v>
      </c>
      <c r="T41" s="105" t="e">
        <f t="shared" si="14"/>
        <v>#DIV/0!</v>
      </c>
      <c r="U41" s="105" t="e">
        <f t="shared" si="14"/>
        <v>#DIV/0!</v>
      </c>
      <c r="V41" s="105" t="e">
        <f t="shared" si="14"/>
        <v>#DIV/0!</v>
      </c>
      <c r="W41" s="105" t="e">
        <f t="shared" si="14"/>
        <v>#DIV/0!</v>
      </c>
      <c r="X41" s="105" t="e">
        <f t="shared" si="14"/>
        <v>#DIV/0!</v>
      </c>
      <c r="Y41" s="105" t="e">
        <f t="shared" si="14"/>
        <v>#DIV/0!</v>
      </c>
      <c r="Z41" s="105" t="e">
        <f t="shared" si="14"/>
        <v>#DIV/0!</v>
      </c>
    </row>
    <row r="52" spans="2:2" x14ac:dyDescent="0.25">
      <c r="B52" s="102"/>
    </row>
  </sheetData>
  <sheetProtection algorithmName="SHA-512" hashValue="CyKPOsacL11INLWyfZPl4qRb/6CerT5p3m1UH+XyVqn1pT1lqUGzwmR0HlbjuSxqBL/OMa/+5Vr5EBQLnO2ZQA==" saltValue="yekHWGfC2zEWYNQxw2mrEA==" spinCount="100000" sheet="1" objects="1" scenarios="1"/>
  <customSheetViews>
    <customSheetView guid="{E865FF6D-9896-4E06-B51A-246D42428865}" scale="85" fitToPage="1">
      <selection activeCell="F34" sqref="F34"/>
      <pageMargins left="0" right="0" top="0.75" bottom="0.75" header="0.3" footer="0.3"/>
      <pageSetup paperSize="5" scale="58" fitToHeight="0" orientation="landscape" r:id="rId1"/>
    </customSheetView>
  </customSheetViews>
  <mergeCells count="4">
    <mergeCell ref="C1:E1"/>
    <mergeCell ref="A3:Z3"/>
    <mergeCell ref="A4:Z4"/>
    <mergeCell ref="A1:B1"/>
  </mergeCells>
  <pageMargins left="0" right="0" top="0.75" bottom="0.75" header="0.3" footer="0.3"/>
  <pageSetup paperSize="5" scale="58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zoomScale="85" zoomScaleNormal="85" workbookViewId="0">
      <selection activeCell="F2" sqref="F2"/>
    </sheetView>
  </sheetViews>
  <sheetFormatPr defaultRowHeight="15" x14ac:dyDescent="0.25"/>
  <cols>
    <col min="2" max="2" width="16.7109375" customWidth="1"/>
    <col min="3" max="3" width="14.7109375" customWidth="1"/>
    <col min="4" max="4" width="6.140625" customWidth="1"/>
    <col min="5" max="5" width="7.85546875" customWidth="1"/>
    <col min="6" max="6" width="11.140625" customWidth="1"/>
    <col min="7" max="33" width="11.7109375" customWidth="1"/>
    <col min="34" max="34" width="11.85546875" customWidth="1"/>
    <col min="35" max="36" width="11.7109375" customWidth="1"/>
  </cols>
  <sheetData>
    <row r="1" spans="1:36" ht="27.6" customHeight="1" x14ac:dyDescent="0.35">
      <c r="A1" s="241" t="s">
        <v>149</v>
      </c>
      <c r="B1" s="241"/>
      <c r="C1" s="238">
        <f>'Unit Information'!C1</f>
        <v>0</v>
      </c>
      <c r="D1" s="238"/>
      <c r="E1" s="238"/>
    </row>
    <row r="2" spans="1:36" ht="30" customHeight="1" x14ac:dyDescent="0.35">
      <c r="A2" s="129" t="s">
        <v>150</v>
      </c>
      <c r="B2" s="129"/>
      <c r="C2" s="130">
        <f>'Unit Information'!I1</f>
        <v>0</v>
      </c>
      <c r="D2" s="102"/>
      <c r="E2" s="102"/>
    </row>
    <row r="3" spans="1:36" ht="15.75" x14ac:dyDescent="0.25">
      <c r="A3" s="239" t="s">
        <v>159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17"/>
      <c r="W3" s="217"/>
      <c r="X3" s="217"/>
      <c r="Y3" s="217"/>
      <c r="Z3" s="217"/>
    </row>
    <row r="4" spans="1:36" x14ac:dyDescent="0.25">
      <c r="A4" s="240" t="s">
        <v>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17"/>
      <c r="W4" s="217"/>
      <c r="X4" s="217"/>
      <c r="Y4" s="217"/>
      <c r="Z4" s="217"/>
    </row>
    <row r="5" spans="1:36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76"/>
      <c r="W5" s="76"/>
      <c r="X5" s="76"/>
      <c r="Y5" s="76"/>
      <c r="Z5" s="76"/>
    </row>
    <row r="6" spans="1:36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76"/>
      <c r="W6" s="76"/>
      <c r="X6" s="76"/>
      <c r="Y6" s="76"/>
      <c r="Z6" s="76"/>
    </row>
    <row r="7" spans="1:36" x14ac:dyDescent="0.25">
      <c r="A7" s="141"/>
      <c r="B7" s="141"/>
      <c r="C7" s="141"/>
      <c r="D7" s="77" t="s">
        <v>160</v>
      </c>
      <c r="E7" s="78">
        <v>0.02</v>
      </c>
      <c r="F7" s="141" t="s">
        <v>161</v>
      </c>
      <c r="G7" s="141" t="s">
        <v>162</v>
      </c>
      <c r="H7" s="141" t="s">
        <v>163</v>
      </c>
      <c r="I7" s="141" t="s">
        <v>164</v>
      </c>
      <c r="J7" s="141" t="s">
        <v>165</v>
      </c>
      <c r="K7" s="141" t="s">
        <v>166</v>
      </c>
      <c r="L7" s="141" t="s">
        <v>167</v>
      </c>
      <c r="M7" s="141" t="s">
        <v>168</v>
      </c>
      <c r="N7" s="141" t="s">
        <v>169</v>
      </c>
      <c r="O7" s="141" t="s">
        <v>170</v>
      </c>
      <c r="P7" s="141" t="s">
        <v>171</v>
      </c>
      <c r="Q7" s="141" t="s">
        <v>172</v>
      </c>
      <c r="R7" s="141" t="s">
        <v>173</v>
      </c>
      <c r="S7" s="141" t="s">
        <v>174</v>
      </c>
      <c r="T7" s="141" t="s">
        <v>175</v>
      </c>
      <c r="U7" s="141" t="s">
        <v>176</v>
      </c>
      <c r="V7" s="99" t="s">
        <v>177</v>
      </c>
      <c r="W7" s="99" t="s">
        <v>178</v>
      </c>
      <c r="X7" s="99" t="s">
        <v>179</v>
      </c>
      <c r="Y7" s="99" t="s">
        <v>180</v>
      </c>
      <c r="Z7" s="99" t="s">
        <v>181</v>
      </c>
      <c r="AA7" s="99" t="s">
        <v>241</v>
      </c>
      <c r="AB7" s="99" t="s">
        <v>242</v>
      </c>
      <c r="AC7" s="99" t="s">
        <v>243</v>
      </c>
      <c r="AD7" s="99" t="s">
        <v>244</v>
      </c>
      <c r="AE7" s="99" t="s">
        <v>245</v>
      </c>
      <c r="AF7" s="99" t="s">
        <v>246</v>
      </c>
      <c r="AG7" s="99" t="s">
        <v>247</v>
      </c>
      <c r="AH7" s="99" t="s">
        <v>248</v>
      </c>
      <c r="AI7" s="99" t="s">
        <v>249</v>
      </c>
      <c r="AJ7" s="99" t="s">
        <v>250</v>
      </c>
    </row>
    <row r="8" spans="1:36" x14ac:dyDescent="0.25">
      <c r="A8" s="79" t="s">
        <v>182</v>
      </c>
      <c r="B8" s="79"/>
      <c r="C8" s="76"/>
      <c r="D8" s="76"/>
      <c r="E8" s="76"/>
      <c r="F8" s="123">
        <f>'Unit Information'!D45</f>
        <v>0</v>
      </c>
      <c r="G8" s="123">
        <f>F8*12</f>
        <v>0</v>
      </c>
      <c r="H8" s="123">
        <f>G8*E7+G8</f>
        <v>0</v>
      </c>
      <c r="I8" s="123">
        <f>H8*E7+H8</f>
        <v>0</v>
      </c>
      <c r="J8" s="123">
        <f>I8*E7+I8</f>
        <v>0</v>
      </c>
      <c r="K8" s="123">
        <f>J8*E7+J8</f>
        <v>0</v>
      </c>
      <c r="L8" s="123">
        <f>K8*E7+K8</f>
        <v>0</v>
      </c>
      <c r="M8" s="123">
        <f>L8*E7+L8</f>
        <v>0</v>
      </c>
      <c r="N8" s="123">
        <f>M8*E7+M8</f>
        <v>0</v>
      </c>
      <c r="O8" s="123">
        <f>N8*E7+N8</f>
        <v>0</v>
      </c>
      <c r="P8" s="123">
        <f>O8*E7+O8</f>
        <v>0</v>
      </c>
      <c r="Q8" s="123">
        <f>P8*E7+P8</f>
        <v>0</v>
      </c>
      <c r="R8" s="123">
        <f>Q8*E7+Q8</f>
        <v>0</v>
      </c>
      <c r="S8" s="123">
        <f>R8*E7+R8</f>
        <v>0</v>
      </c>
      <c r="T8" s="123">
        <f>S8*E7+S8</f>
        <v>0</v>
      </c>
      <c r="U8" s="123">
        <f>T8*E7+T8</f>
        <v>0</v>
      </c>
      <c r="V8" s="123">
        <f>U8*E7+U8</f>
        <v>0</v>
      </c>
      <c r="W8" s="123">
        <f>V8*E7+V8</f>
        <v>0</v>
      </c>
      <c r="X8" s="123">
        <f>W8*E7+W8</f>
        <v>0</v>
      </c>
      <c r="Y8" s="123">
        <f>X8*E7+X8</f>
        <v>0</v>
      </c>
      <c r="Z8" s="123">
        <f>Y8*E7+Y8</f>
        <v>0</v>
      </c>
      <c r="AA8" s="123">
        <f>Z8*E7+Z8</f>
        <v>0</v>
      </c>
      <c r="AB8" s="123">
        <f>AA8*E7+AA8</f>
        <v>0</v>
      </c>
      <c r="AC8" s="123">
        <f>AB8*E7+AB8</f>
        <v>0</v>
      </c>
      <c r="AD8" s="123">
        <f>AC8*E7+AC8</f>
        <v>0</v>
      </c>
      <c r="AE8" s="123">
        <f>AD8*E7+AD8</f>
        <v>0</v>
      </c>
      <c r="AF8" s="123">
        <f>AE8*E7+AE8</f>
        <v>0</v>
      </c>
      <c r="AG8" s="123">
        <f>AF8*E7+AF8</f>
        <v>0</v>
      </c>
      <c r="AH8" s="123">
        <f>AG8*E7+AG8</f>
        <v>0</v>
      </c>
      <c r="AI8" s="123">
        <f>AH8*E7+AH8</f>
        <v>0</v>
      </c>
      <c r="AJ8" s="123">
        <f>AI8*E7+AI8</f>
        <v>0</v>
      </c>
    </row>
    <row r="9" spans="1:36" x14ac:dyDescent="0.25">
      <c r="A9" s="79" t="s">
        <v>183</v>
      </c>
      <c r="B9" s="79"/>
      <c r="C9" s="76"/>
      <c r="D9" s="76"/>
      <c r="E9" s="78">
        <v>7.0000000000000007E-2</v>
      </c>
      <c r="F9" s="123">
        <f>F8*E9*-1</f>
        <v>0</v>
      </c>
      <c r="G9" s="123">
        <f t="shared" ref="G9:G10" si="0">F9*12</f>
        <v>0</v>
      </c>
      <c r="H9" s="123">
        <f>-H8*$E9</f>
        <v>0</v>
      </c>
      <c r="I9" s="123">
        <f t="shared" ref="I9:Z9" si="1">-I8*$E9</f>
        <v>0</v>
      </c>
      <c r="J9" s="123">
        <f t="shared" si="1"/>
        <v>0</v>
      </c>
      <c r="K9" s="123">
        <f t="shared" si="1"/>
        <v>0</v>
      </c>
      <c r="L9" s="123">
        <f t="shared" si="1"/>
        <v>0</v>
      </c>
      <c r="M9" s="123">
        <f t="shared" si="1"/>
        <v>0</v>
      </c>
      <c r="N9" s="123">
        <f t="shared" si="1"/>
        <v>0</v>
      </c>
      <c r="O9" s="123">
        <f t="shared" si="1"/>
        <v>0</v>
      </c>
      <c r="P9" s="123">
        <f t="shared" si="1"/>
        <v>0</v>
      </c>
      <c r="Q9" s="123">
        <f t="shared" si="1"/>
        <v>0</v>
      </c>
      <c r="R9" s="123">
        <f t="shared" si="1"/>
        <v>0</v>
      </c>
      <c r="S9" s="123">
        <f t="shared" si="1"/>
        <v>0</v>
      </c>
      <c r="T9" s="123">
        <f t="shared" si="1"/>
        <v>0</v>
      </c>
      <c r="U9" s="123">
        <f t="shared" si="1"/>
        <v>0</v>
      </c>
      <c r="V9" s="123">
        <f t="shared" si="1"/>
        <v>0</v>
      </c>
      <c r="W9" s="123">
        <f t="shared" si="1"/>
        <v>0</v>
      </c>
      <c r="X9" s="123">
        <f t="shared" si="1"/>
        <v>0</v>
      </c>
      <c r="Y9" s="123">
        <f t="shared" si="1"/>
        <v>0</v>
      </c>
      <c r="Z9" s="123">
        <f t="shared" si="1"/>
        <v>0</v>
      </c>
      <c r="AA9" s="123">
        <f t="shared" ref="AA9:AJ9" si="2">-AA8*$E9</f>
        <v>0</v>
      </c>
      <c r="AB9" s="123">
        <f t="shared" si="2"/>
        <v>0</v>
      </c>
      <c r="AC9" s="123">
        <f t="shared" si="2"/>
        <v>0</v>
      </c>
      <c r="AD9" s="123">
        <f t="shared" si="2"/>
        <v>0</v>
      </c>
      <c r="AE9" s="123">
        <f t="shared" si="2"/>
        <v>0</v>
      </c>
      <c r="AF9" s="123">
        <f t="shared" si="2"/>
        <v>0</v>
      </c>
      <c r="AG9" s="123">
        <f t="shared" si="2"/>
        <v>0</v>
      </c>
      <c r="AH9" s="123">
        <f t="shared" si="2"/>
        <v>0</v>
      </c>
      <c r="AI9" s="123">
        <f t="shared" si="2"/>
        <v>0</v>
      </c>
      <c r="AJ9" s="123">
        <f t="shared" si="2"/>
        <v>0</v>
      </c>
    </row>
    <row r="10" spans="1:36" x14ac:dyDescent="0.25">
      <c r="A10" s="79" t="s">
        <v>184</v>
      </c>
      <c r="B10" s="79"/>
      <c r="C10" s="76"/>
      <c r="D10" s="76"/>
      <c r="E10" s="76"/>
      <c r="F10" s="123">
        <f>'Unit Information'!D48</f>
        <v>0</v>
      </c>
      <c r="G10" s="123">
        <f t="shared" si="0"/>
        <v>0</v>
      </c>
      <c r="H10" s="123">
        <f>G10*$E7+G10</f>
        <v>0</v>
      </c>
      <c r="I10" s="123">
        <f t="shared" ref="I10:Z10" si="3">H10*$E7+H10</f>
        <v>0</v>
      </c>
      <c r="J10" s="123">
        <f t="shared" si="3"/>
        <v>0</v>
      </c>
      <c r="K10" s="123">
        <f t="shared" si="3"/>
        <v>0</v>
      </c>
      <c r="L10" s="123">
        <f t="shared" si="3"/>
        <v>0</v>
      </c>
      <c r="M10" s="123">
        <f t="shared" si="3"/>
        <v>0</v>
      </c>
      <c r="N10" s="123">
        <f t="shared" si="3"/>
        <v>0</v>
      </c>
      <c r="O10" s="123">
        <f t="shared" si="3"/>
        <v>0</v>
      </c>
      <c r="P10" s="123">
        <f t="shared" si="3"/>
        <v>0</v>
      </c>
      <c r="Q10" s="123">
        <f t="shared" si="3"/>
        <v>0</v>
      </c>
      <c r="R10" s="123">
        <f t="shared" si="3"/>
        <v>0</v>
      </c>
      <c r="S10" s="123">
        <f t="shared" si="3"/>
        <v>0</v>
      </c>
      <c r="T10" s="123">
        <f t="shared" si="3"/>
        <v>0</v>
      </c>
      <c r="U10" s="123">
        <f t="shared" si="3"/>
        <v>0</v>
      </c>
      <c r="V10" s="123">
        <f t="shared" si="3"/>
        <v>0</v>
      </c>
      <c r="W10" s="123">
        <f t="shared" si="3"/>
        <v>0</v>
      </c>
      <c r="X10" s="123">
        <f t="shared" si="3"/>
        <v>0</v>
      </c>
      <c r="Y10" s="123">
        <f t="shared" si="3"/>
        <v>0</v>
      </c>
      <c r="Z10" s="123">
        <f t="shared" si="3"/>
        <v>0</v>
      </c>
      <c r="AA10" s="123">
        <f t="shared" ref="AA10" si="4">Z10*$E7+Z10</f>
        <v>0</v>
      </c>
      <c r="AB10" s="123">
        <f t="shared" ref="AB10" si="5">AA10*$E7+AA10</f>
        <v>0</v>
      </c>
      <c r="AC10" s="123">
        <f t="shared" ref="AC10" si="6">AB10*$E7+AB10</f>
        <v>0</v>
      </c>
      <c r="AD10" s="123">
        <f t="shared" ref="AD10" si="7">AC10*$E7+AC10</f>
        <v>0</v>
      </c>
      <c r="AE10" s="123">
        <f t="shared" ref="AE10" si="8">AD10*$E7+AD10</f>
        <v>0</v>
      </c>
      <c r="AF10" s="123">
        <f t="shared" ref="AF10" si="9">AE10*$E7+AE10</f>
        <v>0</v>
      </c>
      <c r="AG10" s="123">
        <f t="shared" ref="AG10" si="10">AF10*$E7+AF10</f>
        <v>0</v>
      </c>
      <c r="AH10" s="123">
        <f t="shared" ref="AH10" si="11">AG10*$E7+AG10</f>
        <v>0</v>
      </c>
      <c r="AI10" s="123">
        <f t="shared" ref="AI10" si="12">AH10*$E7+AH10</f>
        <v>0</v>
      </c>
      <c r="AJ10" s="123">
        <f t="shared" ref="AJ10" si="13">AI10*$E7+AI10</f>
        <v>0</v>
      </c>
    </row>
    <row r="11" spans="1:36" x14ac:dyDescent="0.25">
      <c r="A11" s="76"/>
      <c r="B11" s="76"/>
      <c r="C11" s="76"/>
      <c r="D11" s="76"/>
      <c r="E11" s="76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</row>
    <row r="12" spans="1:36" ht="15.75" thickBot="1" x14ac:dyDescent="0.3">
      <c r="A12" s="82" t="s">
        <v>185</v>
      </c>
      <c r="B12" s="82"/>
      <c r="C12" s="82"/>
      <c r="D12" s="82"/>
      <c r="E12" s="83"/>
      <c r="F12" s="124">
        <f>SUM(F8:F11)</f>
        <v>0</v>
      </c>
      <c r="G12" s="124">
        <f>SUM(G8:G11)</f>
        <v>0</v>
      </c>
      <c r="H12" s="124">
        <f>SUM(H8:H11)</f>
        <v>0</v>
      </c>
      <c r="I12" s="124">
        <f t="shared" ref="I12:Z12" si="14">SUM(I8:I11)</f>
        <v>0</v>
      </c>
      <c r="J12" s="124">
        <f t="shared" si="14"/>
        <v>0</v>
      </c>
      <c r="K12" s="124">
        <f t="shared" si="14"/>
        <v>0</v>
      </c>
      <c r="L12" s="124">
        <f t="shared" si="14"/>
        <v>0</v>
      </c>
      <c r="M12" s="124">
        <f t="shared" si="14"/>
        <v>0</v>
      </c>
      <c r="N12" s="124">
        <f t="shared" si="14"/>
        <v>0</v>
      </c>
      <c r="O12" s="124">
        <f t="shared" si="14"/>
        <v>0</v>
      </c>
      <c r="P12" s="124">
        <f t="shared" si="14"/>
        <v>0</v>
      </c>
      <c r="Q12" s="124">
        <f t="shared" si="14"/>
        <v>0</v>
      </c>
      <c r="R12" s="124">
        <f t="shared" si="14"/>
        <v>0</v>
      </c>
      <c r="S12" s="124">
        <f t="shared" si="14"/>
        <v>0</v>
      </c>
      <c r="T12" s="124">
        <f t="shared" si="14"/>
        <v>0</v>
      </c>
      <c r="U12" s="124">
        <f t="shared" si="14"/>
        <v>0</v>
      </c>
      <c r="V12" s="124">
        <f t="shared" si="14"/>
        <v>0</v>
      </c>
      <c r="W12" s="124">
        <f t="shared" si="14"/>
        <v>0</v>
      </c>
      <c r="X12" s="124">
        <f t="shared" si="14"/>
        <v>0</v>
      </c>
      <c r="Y12" s="124">
        <f t="shared" si="14"/>
        <v>0</v>
      </c>
      <c r="Z12" s="124">
        <f t="shared" si="14"/>
        <v>0</v>
      </c>
      <c r="AA12" s="124">
        <f t="shared" ref="AA12:AJ12" si="15">SUM(AA8:AA11)</f>
        <v>0</v>
      </c>
      <c r="AB12" s="124">
        <f t="shared" si="15"/>
        <v>0</v>
      </c>
      <c r="AC12" s="124">
        <f t="shared" si="15"/>
        <v>0</v>
      </c>
      <c r="AD12" s="124">
        <f t="shared" si="15"/>
        <v>0</v>
      </c>
      <c r="AE12" s="124">
        <f t="shared" si="15"/>
        <v>0</v>
      </c>
      <c r="AF12" s="124">
        <f t="shared" si="15"/>
        <v>0</v>
      </c>
      <c r="AG12" s="124">
        <f t="shared" si="15"/>
        <v>0</v>
      </c>
      <c r="AH12" s="124">
        <f t="shared" si="15"/>
        <v>0</v>
      </c>
      <c r="AI12" s="124">
        <f t="shared" si="15"/>
        <v>0</v>
      </c>
      <c r="AJ12" s="124">
        <f t="shared" si="15"/>
        <v>0</v>
      </c>
    </row>
    <row r="13" spans="1:36" ht="15.75" thickTop="1" x14ac:dyDescent="0.25">
      <c r="A13" s="84"/>
      <c r="B13" s="84"/>
      <c r="C13" s="84"/>
      <c r="D13" s="8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</row>
    <row r="14" spans="1:36" x14ac:dyDescent="0.25">
      <c r="A14" s="141"/>
      <c r="B14" s="141"/>
      <c r="C14" s="141"/>
      <c r="D14" s="77" t="s">
        <v>186</v>
      </c>
      <c r="E14" s="78">
        <v>0.03</v>
      </c>
      <c r="F14" s="141" t="s">
        <v>161</v>
      </c>
      <c r="G14" s="141" t="s">
        <v>162</v>
      </c>
      <c r="H14" s="141" t="s">
        <v>163</v>
      </c>
      <c r="I14" s="141" t="s">
        <v>164</v>
      </c>
      <c r="J14" s="141" t="s">
        <v>165</v>
      </c>
      <c r="K14" s="141" t="s">
        <v>166</v>
      </c>
      <c r="L14" s="141" t="s">
        <v>167</v>
      </c>
      <c r="M14" s="141" t="s">
        <v>168</v>
      </c>
      <c r="N14" s="141" t="s">
        <v>169</v>
      </c>
      <c r="O14" s="141" t="s">
        <v>170</v>
      </c>
      <c r="P14" s="141" t="s">
        <v>171</v>
      </c>
      <c r="Q14" s="141" t="s">
        <v>172</v>
      </c>
      <c r="R14" s="141" t="s">
        <v>173</v>
      </c>
      <c r="S14" s="141" t="s">
        <v>174</v>
      </c>
      <c r="T14" s="141" t="s">
        <v>175</v>
      </c>
      <c r="U14" s="141" t="s">
        <v>176</v>
      </c>
      <c r="V14" s="99" t="s">
        <v>177</v>
      </c>
      <c r="W14" s="99" t="s">
        <v>178</v>
      </c>
      <c r="X14" s="99" t="s">
        <v>179</v>
      </c>
      <c r="Y14" s="99" t="s">
        <v>180</v>
      </c>
      <c r="Z14" s="99" t="s">
        <v>181</v>
      </c>
      <c r="AA14" s="99" t="s">
        <v>241</v>
      </c>
      <c r="AB14" s="99" t="s">
        <v>242</v>
      </c>
      <c r="AC14" s="99" t="s">
        <v>243</v>
      </c>
      <c r="AD14" s="99" t="s">
        <v>244</v>
      </c>
      <c r="AE14" s="99" t="s">
        <v>245</v>
      </c>
      <c r="AF14" s="99" t="s">
        <v>246</v>
      </c>
      <c r="AG14" s="99" t="s">
        <v>247</v>
      </c>
      <c r="AH14" s="99" t="s">
        <v>248</v>
      </c>
      <c r="AI14" s="99" t="s">
        <v>249</v>
      </c>
      <c r="AJ14" s="99" t="s">
        <v>250</v>
      </c>
    </row>
    <row r="15" spans="1:36" x14ac:dyDescent="0.25">
      <c r="A15" s="79" t="s">
        <v>187</v>
      </c>
      <c r="B15" s="79"/>
      <c r="C15" s="76"/>
      <c r="D15" s="76"/>
      <c r="E15" s="76"/>
      <c r="F15" s="123">
        <f>'Operating Expenses'!E13/12</f>
        <v>0</v>
      </c>
      <c r="G15" s="123">
        <f t="shared" ref="G15:G20" si="16">F15*12</f>
        <v>0</v>
      </c>
      <c r="H15" s="123">
        <f>G15*E14+G15</f>
        <v>0</v>
      </c>
      <c r="I15" s="123">
        <f>H15*E14+H15</f>
        <v>0</v>
      </c>
      <c r="J15" s="123">
        <f>I15*E14+I15</f>
        <v>0</v>
      </c>
      <c r="K15" s="123">
        <f>J15*E14+J15</f>
        <v>0</v>
      </c>
      <c r="L15" s="123">
        <f>K15*E14+K15</f>
        <v>0</v>
      </c>
      <c r="M15" s="123">
        <f>L15*E14+L15</f>
        <v>0</v>
      </c>
      <c r="N15" s="123">
        <f>M15*E14+M15</f>
        <v>0</v>
      </c>
      <c r="O15" s="123">
        <f>N15*E14+N15</f>
        <v>0</v>
      </c>
      <c r="P15" s="123">
        <f>O15*E14+O15</f>
        <v>0</v>
      </c>
      <c r="Q15" s="123">
        <f>P15*E14+P15</f>
        <v>0</v>
      </c>
      <c r="R15" s="123">
        <f>Q15*E14+Q15</f>
        <v>0</v>
      </c>
      <c r="S15" s="123">
        <f>R15*E14+R15</f>
        <v>0</v>
      </c>
      <c r="T15" s="123">
        <f>S15*E14+S15</f>
        <v>0</v>
      </c>
      <c r="U15" s="123">
        <f>T15*E14+T15</f>
        <v>0</v>
      </c>
      <c r="V15" s="125">
        <f>U15*E14+U15</f>
        <v>0</v>
      </c>
      <c r="W15" s="125">
        <f>V15*E14+V15</f>
        <v>0</v>
      </c>
      <c r="X15" s="125">
        <f>W15*E14+W15</f>
        <v>0</v>
      </c>
      <c r="Y15" s="125">
        <f>X15*E14+X15</f>
        <v>0</v>
      </c>
      <c r="Z15" s="125">
        <f>Y15*E14+Y15</f>
        <v>0</v>
      </c>
      <c r="AA15" s="125">
        <f>Z15*E14+Z15</f>
        <v>0</v>
      </c>
      <c r="AB15" s="125">
        <f>AA15*E14+AA15</f>
        <v>0</v>
      </c>
      <c r="AC15" s="125">
        <f>AB15*E14+AB15</f>
        <v>0</v>
      </c>
      <c r="AD15" s="125">
        <f>AC15*E14+AC15</f>
        <v>0</v>
      </c>
      <c r="AE15" s="125">
        <f>AD15*E14+AD15</f>
        <v>0</v>
      </c>
      <c r="AF15" s="125">
        <f>AE15*KE14+AE15</f>
        <v>0</v>
      </c>
      <c r="AG15" s="125">
        <f>AF15*E14+AF15</f>
        <v>0</v>
      </c>
      <c r="AH15" s="125">
        <f>AG15*E14+AG15</f>
        <v>0</v>
      </c>
      <c r="AI15" s="125">
        <f>AH15*E14+AH15</f>
        <v>0</v>
      </c>
      <c r="AJ15" s="125">
        <f>AI15*E14+AI15</f>
        <v>0</v>
      </c>
    </row>
    <row r="16" spans="1:36" x14ac:dyDescent="0.25">
      <c r="A16" s="145" t="s">
        <v>258</v>
      </c>
      <c r="B16" s="148"/>
      <c r="C16" s="146"/>
      <c r="D16" s="76"/>
      <c r="E16" s="76"/>
      <c r="F16" s="123">
        <f>'Operating Expenses'!E15/12</f>
        <v>0</v>
      </c>
      <c r="G16" s="123">
        <f t="shared" si="16"/>
        <v>0</v>
      </c>
      <c r="H16" s="123">
        <f>G16</f>
        <v>0</v>
      </c>
      <c r="I16" s="123">
        <f t="shared" ref="I16:Z16" si="17">H16</f>
        <v>0</v>
      </c>
      <c r="J16" s="123">
        <f t="shared" si="17"/>
        <v>0</v>
      </c>
      <c r="K16" s="123">
        <f t="shared" si="17"/>
        <v>0</v>
      </c>
      <c r="L16" s="123">
        <f t="shared" si="17"/>
        <v>0</v>
      </c>
      <c r="M16" s="123">
        <f t="shared" si="17"/>
        <v>0</v>
      </c>
      <c r="N16" s="123">
        <f t="shared" si="17"/>
        <v>0</v>
      </c>
      <c r="O16" s="123">
        <f t="shared" si="17"/>
        <v>0</v>
      </c>
      <c r="P16" s="123">
        <f t="shared" si="17"/>
        <v>0</v>
      </c>
      <c r="Q16" s="123">
        <f t="shared" si="17"/>
        <v>0</v>
      </c>
      <c r="R16" s="123">
        <f t="shared" si="17"/>
        <v>0</v>
      </c>
      <c r="S16" s="123">
        <f t="shared" si="17"/>
        <v>0</v>
      </c>
      <c r="T16" s="123">
        <f t="shared" si="17"/>
        <v>0</v>
      </c>
      <c r="U16" s="123">
        <f t="shared" si="17"/>
        <v>0</v>
      </c>
      <c r="V16" s="125">
        <f t="shared" si="17"/>
        <v>0</v>
      </c>
      <c r="W16" s="125">
        <f t="shared" si="17"/>
        <v>0</v>
      </c>
      <c r="X16" s="125">
        <f t="shared" si="17"/>
        <v>0</v>
      </c>
      <c r="Y16" s="125">
        <f t="shared" si="17"/>
        <v>0</v>
      </c>
      <c r="Z16" s="125">
        <f t="shared" si="17"/>
        <v>0</v>
      </c>
      <c r="AA16" s="125">
        <f t="shared" ref="AA16" si="18">Z16</f>
        <v>0</v>
      </c>
      <c r="AB16" s="125">
        <f t="shared" ref="AB16" si="19">AA16</f>
        <v>0</v>
      </c>
      <c r="AC16" s="125">
        <f t="shared" ref="AC16" si="20">AB16</f>
        <v>0</v>
      </c>
      <c r="AD16" s="125">
        <f t="shared" ref="AD16" si="21">AC16</f>
        <v>0</v>
      </c>
      <c r="AE16" s="125">
        <f t="shared" ref="AE16" si="22">AD16</f>
        <v>0</v>
      </c>
      <c r="AF16" s="125">
        <f t="shared" ref="AF16" si="23">AE16</f>
        <v>0</v>
      </c>
      <c r="AG16" s="125">
        <f t="shared" ref="AG16" si="24">AF16</f>
        <v>0</v>
      </c>
      <c r="AH16" s="125">
        <f t="shared" ref="AH16" si="25">AG16</f>
        <v>0</v>
      </c>
      <c r="AI16" s="125">
        <f t="shared" ref="AI16" si="26">AH16</f>
        <v>0</v>
      </c>
      <c r="AJ16" s="125">
        <f t="shared" ref="AJ16" si="27">AI16</f>
        <v>0</v>
      </c>
    </row>
    <row r="17" spans="1:36" x14ac:dyDescent="0.25">
      <c r="A17" s="145" t="s">
        <v>259</v>
      </c>
      <c r="B17" s="148"/>
      <c r="C17" s="146"/>
      <c r="D17" s="76"/>
      <c r="E17" s="76"/>
      <c r="F17" s="123">
        <f>'Operating Expenses'!E17/6</f>
        <v>0</v>
      </c>
      <c r="G17" s="123">
        <f>$F$17</f>
        <v>0</v>
      </c>
      <c r="H17" s="123">
        <f t="shared" ref="H17:L17" si="28">$F$17</f>
        <v>0</v>
      </c>
      <c r="I17" s="123">
        <f t="shared" si="28"/>
        <v>0</v>
      </c>
      <c r="J17" s="123">
        <f t="shared" si="28"/>
        <v>0</v>
      </c>
      <c r="K17" s="123">
        <f t="shared" si="28"/>
        <v>0</v>
      </c>
      <c r="L17" s="123">
        <f t="shared" si="28"/>
        <v>0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</row>
    <row r="18" spans="1:36" x14ac:dyDescent="0.25">
      <c r="A18" s="79" t="s">
        <v>188</v>
      </c>
      <c r="B18" s="79"/>
      <c r="C18" s="76"/>
      <c r="D18" s="76"/>
      <c r="E18" s="76"/>
      <c r="F18" s="123">
        <f>'Operating Expenses'!E30/12</f>
        <v>0</v>
      </c>
      <c r="G18" s="123">
        <f t="shared" si="16"/>
        <v>0</v>
      </c>
      <c r="H18" s="123">
        <f>G18*E14+G18</f>
        <v>0</v>
      </c>
      <c r="I18" s="123">
        <f>H18*E14+H18</f>
        <v>0</v>
      </c>
      <c r="J18" s="123">
        <f>I18*E14+I18</f>
        <v>0</v>
      </c>
      <c r="K18" s="123">
        <f>J18*E14+J18</f>
        <v>0</v>
      </c>
      <c r="L18" s="123">
        <f>K18*E14+K18</f>
        <v>0</v>
      </c>
      <c r="M18" s="123">
        <f>L18*E14+L18</f>
        <v>0</v>
      </c>
      <c r="N18" s="123">
        <f>M18*E14+M18</f>
        <v>0</v>
      </c>
      <c r="O18" s="123">
        <f>N18*E14+N18</f>
        <v>0</v>
      </c>
      <c r="P18" s="123">
        <f>O18*E14+O18</f>
        <v>0</v>
      </c>
      <c r="Q18" s="123">
        <f>P18*E14+P18</f>
        <v>0</v>
      </c>
      <c r="R18" s="123">
        <f>Q18*E14+Q18</f>
        <v>0</v>
      </c>
      <c r="S18" s="123">
        <f>R18*E14+R18</f>
        <v>0</v>
      </c>
      <c r="T18" s="123">
        <f>S18*E14+S18</f>
        <v>0</v>
      </c>
      <c r="U18" s="123">
        <f>T18*E14+T18</f>
        <v>0</v>
      </c>
      <c r="V18" s="125">
        <f>U18*E14+U18</f>
        <v>0</v>
      </c>
      <c r="W18" s="125">
        <f>V18*E14+V18</f>
        <v>0</v>
      </c>
      <c r="X18" s="125">
        <f>W18*E14+W18</f>
        <v>0</v>
      </c>
      <c r="Y18" s="125">
        <f>X18*E14+X18</f>
        <v>0</v>
      </c>
      <c r="Z18" s="125">
        <f>Y18*E14+Y18</f>
        <v>0</v>
      </c>
      <c r="AA18" s="125">
        <f>Z18*E14+Z18</f>
        <v>0</v>
      </c>
      <c r="AB18" s="125">
        <f>AA18*E14+AA18</f>
        <v>0</v>
      </c>
      <c r="AC18" s="125">
        <f>AB18*E14+AB18</f>
        <v>0</v>
      </c>
      <c r="AD18" s="125">
        <f>AC18*E14+AC18</f>
        <v>0</v>
      </c>
      <c r="AE18" s="125">
        <f>AD18*E14+AD18</f>
        <v>0</v>
      </c>
      <c r="AF18" s="125">
        <f>AE18*E14+AE18</f>
        <v>0</v>
      </c>
      <c r="AG18" s="125">
        <f>AF18*E14+AF18</f>
        <v>0</v>
      </c>
      <c r="AH18" s="125">
        <f>AG18*E14+AG18</f>
        <v>0</v>
      </c>
      <c r="AI18" s="125">
        <f>AH18*E14+AH18</f>
        <v>0</v>
      </c>
      <c r="AJ18" s="125">
        <f>AI18*E14+AI18</f>
        <v>0</v>
      </c>
    </row>
    <row r="19" spans="1:36" x14ac:dyDescent="0.25">
      <c r="A19" s="79" t="s">
        <v>189</v>
      </c>
      <c r="B19" s="79"/>
      <c r="C19" s="76"/>
      <c r="D19" s="76"/>
      <c r="E19" s="76"/>
      <c r="F19" s="123">
        <f>'Operating Expenses'!E40/12</f>
        <v>0</v>
      </c>
      <c r="G19" s="123">
        <f t="shared" si="16"/>
        <v>0</v>
      </c>
      <c r="H19" s="123">
        <f>G19*E14+G19</f>
        <v>0</v>
      </c>
      <c r="I19" s="123">
        <f>H19*E14+H19</f>
        <v>0</v>
      </c>
      <c r="J19" s="123">
        <f>I19*E14+I19</f>
        <v>0</v>
      </c>
      <c r="K19" s="123">
        <f>J19*E14+J19</f>
        <v>0</v>
      </c>
      <c r="L19" s="123">
        <f>K19*E14+K19</f>
        <v>0</v>
      </c>
      <c r="M19" s="123">
        <f>L19*E14+L19</f>
        <v>0</v>
      </c>
      <c r="N19" s="123">
        <f>M19*E14+M19</f>
        <v>0</v>
      </c>
      <c r="O19" s="123">
        <f>N19*E14+N19</f>
        <v>0</v>
      </c>
      <c r="P19" s="123">
        <f>O19*E14+O19</f>
        <v>0</v>
      </c>
      <c r="Q19" s="123">
        <f>P19*E14+P19</f>
        <v>0</v>
      </c>
      <c r="R19" s="123">
        <f>Q19*E14+Q19</f>
        <v>0</v>
      </c>
      <c r="S19" s="123">
        <f>R19*E14+R19</f>
        <v>0</v>
      </c>
      <c r="T19" s="123">
        <f>S19*E14+S19</f>
        <v>0</v>
      </c>
      <c r="U19" s="123">
        <f>T19*E14+T19</f>
        <v>0</v>
      </c>
      <c r="V19" s="125">
        <f>U19*E14+U19</f>
        <v>0</v>
      </c>
      <c r="W19" s="125">
        <f>V19*E14+V19</f>
        <v>0</v>
      </c>
      <c r="X19" s="125">
        <f>W19*E14+W19</f>
        <v>0</v>
      </c>
      <c r="Y19" s="125">
        <f>X19*E14+X19</f>
        <v>0</v>
      </c>
      <c r="Z19" s="125">
        <f>Y19*E14+Y19</f>
        <v>0</v>
      </c>
      <c r="AA19" s="125">
        <f>Z19*E14+Z19</f>
        <v>0</v>
      </c>
      <c r="AB19" s="125">
        <f>AA19*E14+AA19</f>
        <v>0</v>
      </c>
      <c r="AC19" s="125">
        <f>AB19*E14+AB19</f>
        <v>0</v>
      </c>
      <c r="AD19" s="125">
        <f>AC19*E14+AC19</f>
        <v>0</v>
      </c>
      <c r="AE19" s="125">
        <f>AD19*E14+AD19</f>
        <v>0</v>
      </c>
      <c r="AF19" s="125">
        <f>AE19*E14+AE19</f>
        <v>0</v>
      </c>
      <c r="AG19" s="125">
        <f>AF19*E14+AF19</f>
        <v>0</v>
      </c>
      <c r="AH19" s="125">
        <f>AG19*E14+AG19</f>
        <v>0</v>
      </c>
      <c r="AI19" s="125">
        <f>AH19*E14+AH19</f>
        <v>0</v>
      </c>
      <c r="AJ19" s="125">
        <f>AI19*E14+AI19</f>
        <v>0</v>
      </c>
    </row>
    <row r="20" spans="1:36" x14ac:dyDescent="0.25">
      <c r="A20" s="79" t="s">
        <v>190</v>
      </c>
      <c r="B20" s="79"/>
      <c r="C20" s="76"/>
      <c r="D20" s="76"/>
      <c r="E20" s="76"/>
      <c r="F20" s="123">
        <f>'Operating Expenses'!E48/12</f>
        <v>0</v>
      </c>
      <c r="G20" s="123">
        <f t="shared" si="16"/>
        <v>0</v>
      </c>
      <c r="H20" s="123">
        <f>G20*E14+G20</f>
        <v>0</v>
      </c>
      <c r="I20" s="123">
        <f>H20*E14+H20</f>
        <v>0</v>
      </c>
      <c r="J20" s="123">
        <f>I20*E14+I20</f>
        <v>0</v>
      </c>
      <c r="K20" s="123">
        <f>J20*E14+J20</f>
        <v>0</v>
      </c>
      <c r="L20" s="123">
        <f>K20*E14+K20</f>
        <v>0</v>
      </c>
      <c r="M20" s="123">
        <f>L20*E14+L20</f>
        <v>0</v>
      </c>
      <c r="N20" s="123">
        <f>M20*E14+M20</f>
        <v>0</v>
      </c>
      <c r="O20" s="123">
        <f>N20*E14+N20</f>
        <v>0</v>
      </c>
      <c r="P20" s="123">
        <f>O20*E14+O20</f>
        <v>0</v>
      </c>
      <c r="Q20" s="123">
        <f>P20*E14+P20</f>
        <v>0</v>
      </c>
      <c r="R20" s="123">
        <f>Q20*E14+Q20</f>
        <v>0</v>
      </c>
      <c r="S20" s="123">
        <f>R20*E14+R20</f>
        <v>0</v>
      </c>
      <c r="T20" s="123">
        <f>S20*E14+S20</f>
        <v>0</v>
      </c>
      <c r="U20" s="123">
        <f>T20*E14+T20</f>
        <v>0</v>
      </c>
      <c r="V20" s="125">
        <f>U20*E14+U20</f>
        <v>0</v>
      </c>
      <c r="W20" s="125">
        <f>V20*E14+V20</f>
        <v>0</v>
      </c>
      <c r="X20" s="125">
        <f>W20*E14+W20</f>
        <v>0</v>
      </c>
      <c r="Y20" s="125">
        <f>X20*E14+X20</f>
        <v>0</v>
      </c>
      <c r="Z20" s="125">
        <f>Y20*E14+Y20</f>
        <v>0</v>
      </c>
      <c r="AA20" s="125">
        <f>Z20*E14+Z20</f>
        <v>0</v>
      </c>
      <c r="AB20" s="125">
        <f>AA20*E14+AA20</f>
        <v>0</v>
      </c>
      <c r="AC20" s="125">
        <f>AB20*E14+AB20</f>
        <v>0</v>
      </c>
      <c r="AD20" s="125">
        <f>AC20*E14+AC20</f>
        <v>0</v>
      </c>
      <c r="AE20" s="125">
        <f>AD20*E14+AD20</f>
        <v>0</v>
      </c>
      <c r="AF20" s="125">
        <f>AE20*E14+AE20</f>
        <v>0</v>
      </c>
      <c r="AG20" s="125">
        <f>AF20*E14+AF20</f>
        <v>0</v>
      </c>
      <c r="AH20" s="125">
        <f>AG20*E14+AG20</f>
        <v>0</v>
      </c>
      <c r="AI20" s="125">
        <f>AH20*E14+AH20</f>
        <v>0</v>
      </c>
      <c r="AJ20" s="125">
        <f>AI20*E14+AI20</f>
        <v>0</v>
      </c>
    </row>
    <row r="21" spans="1:36" x14ac:dyDescent="0.25">
      <c r="A21" s="76"/>
      <c r="B21" s="76"/>
      <c r="C21" s="76"/>
      <c r="D21" s="76"/>
      <c r="E21" s="76"/>
      <c r="F21" s="10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</row>
    <row r="22" spans="1:36" ht="15.75" thickBot="1" x14ac:dyDescent="0.3">
      <c r="A22" s="82" t="s">
        <v>191</v>
      </c>
      <c r="B22" s="82"/>
      <c r="C22" s="82"/>
      <c r="D22" s="82"/>
      <c r="E22" s="83"/>
      <c r="F22" s="124">
        <f>SUM(F15:F21)</f>
        <v>0</v>
      </c>
      <c r="G22" s="124">
        <f>SUM(G15:G21)</f>
        <v>0</v>
      </c>
      <c r="H22" s="124">
        <f>SUM(H15:H21)</f>
        <v>0</v>
      </c>
      <c r="I22" s="124">
        <f t="shared" ref="I22:Z22" si="29">SUM(I15:I21)</f>
        <v>0</v>
      </c>
      <c r="J22" s="124">
        <f t="shared" si="29"/>
        <v>0</v>
      </c>
      <c r="K22" s="124">
        <f t="shared" si="29"/>
        <v>0</v>
      </c>
      <c r="L22" s="124">
        <f t="shared" si="29"/>
        <v>0</v>
      </c>
      <c r="M22" s="124">
        <f t="shared" si="29"/>
        <v>0</v>
      </c>
      <c r="N22" s="124">
        <f t="shared" si="29"/>
        <v>0</v>
      </c>
      <c r="O22" s="124">
        <f t="shared" si="29"/>
        <v>0</v>
      </c>
      <c r="P22" s="124">
        <f t="shared" si="29"/>
        <v>0</v>
      </c>
      <c r="Q22" s="124">
        <f t="shared" si="29"/>
        <v>0</v>
      </c>
      <c r="R22" s="124">
        <f t="shared" si="29"/>
        <v>0</v>
      </c>
      <c r="S22" s="124">
        <f t="shared" si="29"/>
        <v>0</v>
      </c>
      <c r="T22" s="124">
        <f t="shared" si="29"/>
        <v>0</v>
      </c>
      <c r="U22" s="124">
        <f t="shared" si="29"/>
        <v>0</v>
      </c>
      <c r="V22" s="124">
        <f t="shared" si="29"/>
        <v>0</v>
      </c>
      <c r="W22" s="124">
        <f t="shared" si="29"/>
        <v>0</v>
      </c>
      <c r="X22" s="124">
        <f t="shared" si="29"/>
        <v>0</v>
      </c>
      <c r="Y22" s="124">
        <f t="shared" si="29"/>
        <v>0</v>
      </c>
      <c r="Z22" s="124">
        <f t="shared" si="29"/>
        <v>0</v>
      </c>
      <c r="AA22" s="124">
        <f t="shared" ref="AA22:AJ22" si="30">SUM(AA15:AA21)</f>
        <v>0</v>
      </c>
      <c r="AB22" s="124">
        <f t="shared" si="30"/>
        <v>0</v>
      </c>
      <c r="AC22" s="124">
        <f t="shared" si="30"/>
        <v>0</v>
      </c>
      <c r="AD22" s="124">
        <f t="shared" si="30"/>
        <v>0</v>
      </c>
      <c r="AE22" s="124">
        <f t="shared" si="30"/>
        <v>0</v>
      </c>
      <c r="AF22" s="124">
        <f t="shared" si="30"/>
        <v>0</v>
      </c>
      <c r="AG22" s="124">
        <f t="shared" si="30"/>
        <v>0</v>
      </c>
      <c r="AH22" s="124">
        <f t="shared" si="30"/>
        <v>0</v>
      </c>
      <c r="AI22" s="124">
        <f t="shared" si="30"/>
        <v>0</v>
      </c>
      <c r="AJ22" s="124">
        <f t="shared" si="30"/>
        <v>0</v>
      </c>
    </row>
    <row r="23" spans="1:36" ht="15.75" thickTop="1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</row>
    <row r="24" spans="1:36" x14ac:dyDescent="0.25">
      <c r="A24" s="79" t="s">
        <v>192</v>
      </c>
      <c r="B24" s="79"/>
      <c r="C24" s="76"/>
      <c r="D24" s="76"/>
      <c r="E24" s="76"/>
      <c r="F24" s="123">
        <f>'Operating Expenses'!E52/12</f>
        <v>0</v>
      </c>
      <c r="G24" s="123">
        <f>F24*12</f>
        <v>0</v>
      </c>
      <c r="H24" s="123">
        <f>G24*E26+G24</f>
        <v>0</v>
      </c>
      <c r="I24" s="123">
        <f>H24*E26+H24</f>
        <v>0</v>
      </c>
      <c r="J24" s="123">
        <f>I24*E26+I24</f>
        <v>0</v>
      </c>
      <c r="K24" s="123">
        <f>J24*E26+J24</f>
        <v>0</v>
      </c>
      <c r="L24" s="123">
        <f>K24*E26+K24</f>
        <v>0</v>
      </c>
      <c r="M24" s="123">
        <f>L24*E26+L24</f>
        <v>0</v>
      </c>
      <c r="N24" s="123">
        <f>M24*E26+M24</f>
        <v>0</v>
      </c>
      <c r="O24" s="123">
        <f>N24*E26+N24</f>
        <v>0</v>
      </c>
      <c r="P24" s="123">
        <f>O24*E26+O24</f>
        <v>0</v>
      </c>
      <c r="Q24" s="123">
        <f>P24*E26+P24</f>
        <v>0</v>
      </c>
      <c r="R24" s="123">
        <f>Q24*E26+Q24</f>
        <v>0</v>
      </c>
      <c r="S24" s="123">
        <f>R24*E26+R24</f>
        <v>0</v>
      </c>
      <c r="T24" s="123">
        <f>S24*E26+S24</f>
        <v>0</v>
      </c>
      <c r="U24" s="123">
        <f>T24*E26+T24</f>
        <v>0</v>
      </c>
      <c r="V24" s="123">
        <f>U24*E26+U24</f>
        <v>0</v>
      </c>
      <c r="W24" s="123">
        <f>V24*E26+V24</f>
        <v>0</v>
      </c>
      <c r="X24" s="123">
        <f>W24*E26+W24</f>
        <v>0</v>
      </c>
      <c r="Y24" s="123">
        <f>X24*E26+X24</f>
        <v>0</v>
      </c>
      <c r="Z24" s="123">
        <f>Y24*E26+Y24</f>
        <v>0</v>
      </c>
      <c r="AA24" s="123">
        <f t="shared" ref="AA24:AJ24" si="31">Z24*F26+Z24</f>
        <v>0</v>
      </c>
      <c r="AB24" s="123">
        <f t="shared" si="31"/>
        <v>0</v>
      </c>
      <c r="AC24" s="123">
        <f t="shared" si="31"/>
        <v>0</v>
      </c>
      <c r="AD24" s="123">
        <f t="shared" si="31"/>
        <v>0</v>
      </c>
      <c r="AE24" s="123">
        <f t="shared" si="31"/>
        <v>0</v>
      </c>
      <c r="AF24" s="123">
        <f t="shared" si="31"/>
        <v>0</v>
      </c>
      <c r="AG24" s="123">
        <f t="shared" si="31"/>
        <v>0</v>
      </c>
      <c r="AH24" s="123">
        <f t="shared" si="31"/>
        <v>0</v>
      </c>
      <c r="AI24" s="123">
        <f t="shared" si="31"/>
        <v>0</v>
      </c>
      <c r="AJ24" s="123">
        <f t="shared" si="31"/>
        <v>0</v>
      </c>
    </row>
    <row r="25" spans="1:36" x14ac:dyDescent="0.25">
      <c r="A25" s="94" t="s">
        <v>193</v>
      </c>
      <c r="B25" s="95"/>
      <c r="C25" s="95"/>
      <c r="D25" s="95"/>
      <c r="E25" s="111" t="e">
        <f>G24/'Unit Information'!B40</f>
        <v>#DIV/0!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1:36" x14ac:dyDescent="0.25">
      <c r="A26" s="96" t="s">
        <v>194</v>
      </c>
      <c r="B26" s="75"/>
      <c r="C26" s="97"/>
      <c r="D26" s="97"/>
      <c r="E26" s="98"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1:36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1:36" x14ac:dyDescent="0.25">
      <c r="A28" s="79" t="s">
        <v>195</v>
      </c>
      <c r="B28" s="79"/>
      <c r="C28" s="76"/>
      <c r="D28" s="76"/>
      <c r="E28" s="76"/>
      <c r="F28" s="123">
        <f>F12-(F22+F24)</f>
        <v>0</v>
      </c>
      <c r="G28" s="123">
        <f>G12-(G22+G24)</f>
        <v>0</v>
      </c>
      <c r="H28" s="123">
        <f>H12-(H22+H24)</f>
        <v>0</v>
      </c>
      <c r="I28" s="123">
        <f t="shared" ref="I28:Z28" si="32">I12-(I22+I24)</f>
        <v>0</v>
      </c>
      <c r="J28" s="123">
        <f t="shared" si="32"/>
        <v>0</v>
      </c>
      <c r="K28" s="123">
        <f t="shared" si="32"/>
        <v>0</v>
      </c>
      <c r="L28" s="123">
        <f t="shared" si="32"/>
        <v>0</v>
      </c>
      <c r="M28" s="123">
        <f t="shared" si="32"/>
        <v>0</v>
      </c>
      <c r="N28" s="123">
        <f t="shared" si="32"/>
        <v>0</v>
      </c>
      <c r="O28" s="123">
        <f t="shared" si="32"/>
        <v>0</v>
      </c>
      <c r="P28" s="123">
        <f t="shared" si="32"/>
        <v>0</v>
      </c>
      <c r="Q28" s="123">
        <f t="shared" si="32"/>
        <v>0</v>
      </c>
      <c r="R28" s="123">
        <f t="shared" si="32"/>
        <v>0</v>
      </c>
      <c r="S28" s="123">
        <f t="shared" si="32"/>
        <v>0</v>
      </c>
      <c r="T28" s="123">
        <f t="shared" si="32"/>
        <v>0</v>
      </c>
      <c r="U28" s="123">
        <f t="shared" si="32"/>
        <v>0</v>
      </c>
      <c r="V28" s="123">
        <f t="shared" si="32"/>
        <v>0</v>
      </c>
      <c r="W28" s="123">
        <f t="shared" si="32"/>
        <v>0</v>
      </c>
      <c r="X28" s="123">
        <f t="shared" si="32"/>
        <v>0</v>
      </c>
      <c r="Y28" s="123">
        <f t="shared" si="32"/>
        <v>0</v>
      </c>
      <c r="Z28" s="123">
        <f t="shared" si="32"/>
        <v>0</v>
      </c>
      <c r="AA28" s="123">
        <f t="shared" ref="AA28:AJ28" si="33">AA12-(AA22+AA24)</f>
        <v>0</v>
      </c>
      <c r="AB28" s="123">
        <f t="shared" si="33"/>
        <v>0</v>
      </c>
      <c r="AC28" s="123">
        <f t="shared" si="33"/>
        <v>0</v>
      </c>
      <c r="AD28" s="123">
        <f t="shared" si="33"/>
        <v>0</v>
      </c>
      <c r="AE28" s="123">
        <f t="shared" si="33"/>
        <v>0</v>
      </c>
      <c r="AF28" s="123">
        <f t="shared" si="33"/>
        <v>0</v>
      </c>
      <c r="AG28" s="123">
        <f t="shared" si="33"/>
        <v>0</v>
      </c>
      <c r="AH28" s="123">
        <f t="shared" si="33"/>
        <v>0</v>
      </c>
      <c r="AI28" s="123">
        <f t="shared" si="33"/>
        <v>0</v>
      </c>
      <c r="AJ28" s="123">
        <f t="shared" si="33"/>
        <v>0</v>
      </c>
    </row>
    <row r="29" spans="1:36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1:36" ht="39" x14ac:dyDescent="0.25">
      <c r="A30" s="79" t="s">
        <v>196</v>
      </c>
      <c r="B30" s="79"/>
      <c r="C30" s="141" t="s">
        <v>197</v>
      </c>
      <c r="D30" s="141" t="s">
        <v>198</v>
      </c>
      <c r="E30" s="141" t="s">
        <v>199</v>
      </c>
      <c r="F30" s="93" t="s">
        <v>200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1:36" x14ac:dyDescent="0.25">
      <c r="A31" s="79" t="s">
        <v>201</v>
      </c>
      <c r="B31" s="79"/>
      <c r="C31" s="126">
        <v>0</v>
      </c>
      <c r="D31" s="87">
        <v>0.06</v>
      </c>
      <c r="E31" s="88">
        <v>30</v>
      </c>
      <c r="F31" s="126"/>
      <c r="G31" s="123">
        <f>F31*12</f>
        <v>0</v>
      </c>
      <c r="H31" s="123">
        <f>G31</f>
        <v>0</v>
      </c>
      <c r="I31" s="123">
        <f t="shared" ref="I31:X34" si="34">H31</f>
        <v>0</v>
      </c>
      <c r="J31" s="123">
        <f t="shared" si="34"/>
        <v>0</v>
      </c>
      <c r="K31" s="123">
        <f t="shared" si="34"/>
        <v>0</v>
      </c>
      <c r="L31" s="123">
        <f t="shared" si="34"/>
        <v>0</v>
      </c>
      <c r="M31" s="123">
        <f t="shared" si="34"/>
        <v>0</v>
      </c>
      <c r="N31" s="123">
        <f t="shared" si="34"/>
        <v>0</v>
      </c>
      <c r="O31" s="123">
        <f t="shared" si="34"/>
        <v>0</v>
      </c>
      <c r="P31" s="123">
        <f t="shared" si="34"/>
        <v>0</v>
      </c>
      <c r="Q31" s="123">
        <f t="shared" si="34"/>
        <v>0</v>
      </c>
      <c r="R31" s="123">
        <f t="shared" si="34"/>
        <v>0</v>
      </c>
      <c r="S31" s="123">
        <f t="shared" si="34"/>
        <v>0</v>
      </c>
      <c r="T31" s="123">
        <f t="shared" si="34"/>
        <v>0</v>
      </c>
      <c r="U31" s="123">
        <f t="shared" si="34"/>
        <v>0</v>
      </c>
      <c r="V31" s="123">
        <f t="shared" si="34"/>
        <v>0</v>
      </c>
      <c r="W31" s="123">
        <f t="shared" si="34"/>
        <v>0</v>
      </c>
      <c r="X31" s="123">
        <f t="shared" si="34"/>
        <v>0</v>
      </c>
      <c r="Y31" s="123">
        <f t="shared" ref="Y31:Z34" si="35">X31</f>
        <v>0</v>
      </c>
      <c r="Z31" s="123">
        <f t="shared" si="35"/>
        <v>0</v>
      </c>
      <c r="AA31" s="123">
        <f t="shared" ref="AA31:AA34" si="36">Z31</f>
        <v>0</v>
      </c>
      <c r="AB31" s="123">
        <f t="shared" ref="AB31:AB34" si="37">AA31</f>
        <v>0</v>
      </c>
      <c r="AC31" s="123">
        <f t="shared" ref="AC31:AC34" si="38">AB31</f>
        <v>0</v>
      </c>
      <c r="AD31" s="123">
        <f t="shared" ref="AD31:AD34" si="39">AC31</f>
        <v>0</v>
      </c>
      <c r="AE31" s="123">
        <f t="shared" ref="AE31:AE34" si="40">AD31</f>
        <v>0</v>
      </c>
      <c r="AF31" s="123">
        <f t="shared" ref="AF31:AF34" si="41">AE31</f>
        <v>0</v>
      </c>
      <c r="AG31" s="123">
        <f t="shared" ref="AG31:AG34" si="42">AF31</f>
        <v>0</v>
      </c>
      <c r="AH31" s="123">
        <f t="shared" ref="AH31:AH34" si="43">AG31</f>
        <v>0</v>
      </c>
      <c r="AI31" s="123">
        <f t="shared" ref="AI31:AI34" si="44">AH31</f>
        <v>0</v>
      </c>
      <c r="AJ31" s="123">
        <f t="shared" ref="AJ31:AJ34" si="45">AI31</f>
        <v>0</v>
      </c>
    </row>
    <row r="32" spans="1:36" x14ac:dyDescent="0.25">
      <c r="A32" s="79" t="s">
        <v>202</v>
      </c>
      <c r="B32" s="79"/>
      <c r="C32" s="126">
        <v>0</v>
      </c>
      <c r="D32" s="89">
        <v>0.06</v>
      </c>
      <c r="E32" s="88">
        <v>30</v>
      </c>
      <c r="F32" s="126"/>
      <c r="G32" s="123">
        <f t="shared" ref="G32:G36" si="46">F32*12</f>
        <v>0</v>
      </c>
      <c r="H32" s="123">
        <f t="shared" ref="H32:H34" si="47">G32</f>
        <v>0</v>
      </c>
      <c r="I32" s="123">
        <f t="shared" si="34"/>
        <v>0</v>
      </c>
      <c r="J32" s="123">
        <f t="shared" si="34"/>
        <v>0</v>
      </c>
      <c r="K32" s="123">
        <f t="shared" si="34"/>
        <v>0</v>
      </c>
      <c r="L32" s="123">
        <f t="shared" si="34"/>
        <v>0</v>
      </c>
      <c r="M32" s="123">
        <f t="shared" si="34"/>
        <v>0</v>
      </c>
      <c r="N32" s="123">
        <f t="shared" si="34"/>
        <v>0</v>
      </c>
      <c r="O32" s="123">
        <f t="shared" si="34"/>
        <v>0</v>
      </c>
      <c r="P32" s="123">
        <f t="shared" si="34"/>
        <v>0</v>
      </c>
      <c r="Q32" s="123">
        <f t="shared" si="34"/>
        <v>0</v>
      </c>
      <c r="R32" s="123">
        <f t="shared" si="34"/>
        <v>0</v>
      </c>
      <c r="S32" s="123">
        <f t="shared" si="34"/>
        <v>0</v>
      </c>
      <c r="T32" s="123">
        <f t="shared" si="34"/>
        <v>0</v>
      </c>
      <c r="U32" s="123">
        <f t="shared" si="34"/>
        <v>0</v>
      </c>
      <c r="V32" s="123">
        <f t="shared" si="34"/>
        <v>0</v>
      </c>
      <c r="W32" s="123">
        <f t="shared" si="34"/>
        <v>0</v>
      </c>
      <c r="X32" s="123">
        <f t="shared" si="34"/>
        <v>0</v>
      </c>
      <c r="Y32" s="123">
        <f t="shared" si="35"/>
        <v>0</v>
      </c>
      <c r="Z32" s="123">
        <f t="shared" si="35"/>
        <v>0</v>
      </c>
      <c r="AA32" s="123">
        <f t="shared" si="36"/>
        <v>0</v>
      </c>
      <c r="AB32" s="123">
        <f t="shared" si="37"/>
        <v>0</v>
      </c>
      <c r="AC32" s="123">
        <f t="shared" si="38"/>
        <v>0</v>
      </c>
      <c r="AD32" s="123">
        <f t="shared" si="39"/>
        <v>0</v>
      </c>
      <c r="AE32" s="123">
        <f t="shared" si="40"/>
        <v>0</v>
      </c>
      <c r="AF32" s="123">
        <f t="shared" si="41"/>
        <v>0</v>
      </c>
      <c r="AG32" s="123">
        <f t="shared" si="42"/>
        <v>0</v>
      </c>
      <c r="AH32" s="123">
        <f t="shared" si="43"/>
        <v>0</v>
      </c>
      <c r="AI32" s="123">
        <f t="shared" si="44"/>
        <v>0</v>
      </c>
      <c r="AJ32" s="123">
        <f t="shared" si="45"/>
        <v>0</v>
      </c>
    </row>
    <row r="33" spans="1:36" x14ac:dyDescent="0.25">
      <c r="A33" s="142" t="s">
        <v>287</v>
      </c>
      <c r="B33" s="79"/>
      <c r="C33" s="126">
        <v>0</v>
      </c>
      <c r="D33" s="89">
        <v>0.06</v>
      </c>
      <c r="E33" s="88">
        <v>30</v>
      </c>
      <c r="F33" s="126"/>
      <c r="G33" s="123">
        <f t="shared" ref="G33" si="48">F33*12</f>
        <v>0</v>
      </c>
      <c r="H33" s="123">
        <f t="shared" ref="H33" si="49">G33</f>
        <v>0</v>
      </c>
      <c r="I33" s="123">
        <f t="shared" ref="I33" si="50">H33</f>
        <v>0</v>
      </c>
      <c r="J33" s="123">
        <f t="shared" ref="J33" si="51">I33</f>
        <v>0</v>
      </c>
      <c r="K33" s="123">
        <f t="shared" ref="K33" si="52">J33</f>
        <v>0</v>
      </c>
      <c r="L33" s="123">
        <f t="shared" ref="L33" si="53">K33</f>
        <v>0</v>
      </c>
      <c r="M33" s="123">
        <f t="shared" ref="M33" si="54">L33</f>
        <v>0</v>
      </c>
      <c r="N33" s="123">
        <f t="shared" ref="N33" si="55">M33</f>
        <v>0</v>
      </c>
      <c r="O33" s="123">
        <f t="shared" ref="O33" si="56">N33</f>
        <v>0</v>
      </c>
      <c r="P33" s="123">
        <f t="shared" ref="P33" si="57">O33</f>
        <v>0</v>
      </c>
      <c r="Q33" s="123">
        <f t="shared" ref="Q33" si="58">P33</f>
        <v>0</v>
      </c>
      <c r="R33" s="123">
        <f t="shared" ref="R33" si="59">Q33</f>
        <v>0</v>
      </c>
      <c r="S33" s="123">
        <f t="shared" ref="S33" si="60">R33</f>
        <v>0</v>
      </c>
      <c r="T33" s="123">
        <f t="shared" ref="T33" si="61">S33</f>
        <v>0</v>
      </c>
      <c r="U33" s="123">
        <f t="shared" ref="U33" si="62">T33</f>
        <v>0</v>
      </c>
      <c r="V33" s="123">
        <f t="shared" ref="V33" si="63">U33</f>
        <v>0</v>
      </c>
      <c r="W33" s="123">
        <f t="shared" ref="W33" si="64">V33</f>
        <v>0</v>
      </c>
      <c r="X33" s="123">
        <f t="shared" ref="X33" si="65">W33</f>
        <v>0</v>
      </c>
      <c r="Y33" s="123">
        <f t="shared" ref="Y33" si="66">X33</f>
        <v>0</v>
      </c>
      <c r="Z33" s="123">
        <f t="shared" ref="Z33" si="67">Y33</f>
        <v>0</v>
      </c>
      <c r="AA33" s="123">
        <f t="shared" si="36"/>
        <v>0</v>
      </c>
      <c r="AB33" s="123">
        <f t="shared" si="37"/>
        <v>0</v>
      </c>
      <c r="AC33" s="123">
        <f t="shared" si="38"/>
        <v>0</v>
      </c>
      <c r="AD33" s="123">
        <f t="shared" si="39"/>
        <v>0</v>
      </c>
      <c r="AE33" s="123">
        <f t="shared" si="40"/>
        <v>0</v>
      </c>
      <c r="AF33" s="123">
        <f t="shared" si="41"/>
        <v>0</v>
      </c>
      <c r="AG33" s="123">
        <f t="shared" si="42"/>
        <v>0</v>
      </c>
      <c r="AH33" s="123">
        <f t="shared" si="43"/>
        <v>0</v>
      </c>
      <c r="AI33" s="123">
        <f t="shared" si="44"/>
        <v>0</v>
      </c>
      <c r="AJ33" s="123">
        <f t="shared" si="45"/>
        <v>0</v>
      </c>
    </row>
    <row r="34" spans="1:36" x14ac:dyDescent="0.25">
      <c r="A34" s="79" t="s">
        <v>203</v>
      </c>
      <c r="B34" s="79"/>
      <c r="C34" s="126">
        <v>0</v>
      </c>
      <c r="D34" s="89">
        <v>0.06</v>
      </c>
      <c r="E34" s="88">
        <v>30</v>
      </c>
      <c r="F34" s="126"/>
      <c r="G34" s="123">
        <f t="shared" si="46"/>
        <v>0</v>
      </c>
      <c r="H34" s="123">
        <f t="shared" si="47"/>
        <v>0</v>
      </c>
      <c r="I34" s="123">
        <f t="shared" si="34"/>
        <v>0</v>
      </c>
      <c r="J34" s="123">
        <f t="shared" si="34"/>
        <v>0</v>
      </c>
      <c r="K34" s="123">
        <f t="shared" si="34"/>
        <v>0</v>
      </c>
      <c r="L34" s="123">
        <f t="shared" si="34"/>
        <v>0</v>
      </c>
      <c r="M34" s="123">
        <f t="shared" si="34"/>
        <v>0</v>
      </c>
      <c r="N34" s="123">
        <f t="shared" si="34"/>
        <v>0</v>
      </c>
      <c r="O34" s="123">
        <f t="shared" si="34"/>
        <v>0</v>
      </c>
      <c r="P34" s="123">
        <f t="shared" si="34"/>
        <v>0</v>
      </c>
      <c r="Q34" s="123">
        <f t="shared" si="34"/>
        <v>0</v>
      </c>
      <c r="R34" s="123">
        <f t="shared" si="34"/>
        <v>0</v>
      </c>
      <c r="S34" s="123">
        <f t="shared" si="34"/>
        <v>0</v>
      </c>
      <c r="T34" s="123">
        <f t="shared" si="34"/>
        <v>0</v>
      </c>
      <c r="U34" s="123">
        <f t="shared" si="34"/>
        <v>0</v>
      </c>
      <c r="V34" s="123">
        <f t="shared" si="34"/>
        <v>0</v>
      </c>
      <c r="W34" s="123">
        <f t="shared" si="34"/>
        <v>0</v>
      </c>
      <c r="X34" s="123">
        <f t="shared" si="34"/>
        <v>0</v>
      </c>
      <c r="Y34" s="123">
        <f t="shared" si="35"/>
        <v>0</v>
      </c>
      <c r="Z34" s="123">
        <f t="shared" si="35"/>
        <v>0</v>
      </c>
      <c r="AA34" s="123">
        <f t="shared" si="36"/>
        <v>0</v>
      </c>
      <c r="AB34" s="123">
        <f t="shared" si="37"/>
        <v>0</v>
      </c>
      <c r="AC34" s="123">
        <f t="shared" si="38"/>
        <v>0</v>
      </c>
      <c r="AD34" s="123">
        <f t="shared" si="39"/>
        <v>0</v>
      </c>
      <c r="AE34" s="123">
        <f t="shared" si="40"/>
        <v>0</v>
      </c>
      <c r="AF34" s="123">
        <f t="shared" si="41"/>
        <v>0</v>
      </c>
      <c r="AG34" s="123">
        <f t="shared" si="42"/>
        <v>0</v>
      </c>
      <c r="AH34" s="123">
        <f t="shared" si="43"/>
        <v>0</v>
      </c>
      <c r="AI34" s="123">
        <f t="shared" si="44"/>
        <v>0</v>
      </c>
      <c r="AJ34" s="123">
        <f t="shared" si="45"/>
        <v>0</v>
      </c>
    </row>
    <row r="35" spans="1:36" x14ac:dyDescent="0.25">
      <c r="A35" s="103" t="s">
        <v>204</v>
      </c>
      <c r="B35" s="103"/>
      <c r="C35" s="101"/>
      <c r="D35" s="90"/>
      <c r="E35" s="91"/>
      <c r="F35" s="86"/>
      <c r="G35" s="86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</row>
    <row r="36" spans="1:36" x14ac:dyDescent="0.25">
      <c r="A36" s="92"/>
      <c r="B36" s="92"/>
      <c r="C36" s="127">
        <v>0</v>
      </c>
      <c r="D36" s="89">
        <v>0.06</v>
      </c>
      <c r="E36" s="88">
        <v>30</v>
      </c>
      <c r="F36" s="126"/>
      <c r="G36" s="123">
        <f t="shared" si="46"/>
        <v>0</v>
      </c>
      <c r="H36" s="123">
        <f>G36</f>
        <v>0</v>
      </c>
      <c r="I36" s="123">
        <f t="shared" ref="I36:Z36" si="68">H36</f>
        <v>0</v>
      </c>
      <c r="J36" s="123">
        <f t="shared" si="68"/>
        <v>0</v>
      </c>
      <c r="K36" s="123">
        <f t="shared" si="68"/>
        <v>0</v>
      </c>
      <c r="L36" s="123">
        <f t="shared" si="68"/>
        <v>0</v>
      </c>
      <c r="M36" s="123">
        <f t="shared" si="68"/>
        <v>0</v>
      </c>
      <c r="N36" s="123">
        <f t="shared" si="68"/>
        <v>0</v>
      </c>
      <c r="O36" s="123">
        <f t="shared" si="68"/>
        <v>0</v>
      </c>
      <c r="P36" s="123">
        <f t="shared" si="68"/>
        <v>0</v>
      </c>
      <c r="Q36" s="123">
        <f t="shared" si="68"/>
        <v>0</v>
      </c>
      <c r="R36" s="123">
        <f t="shared" si="68"/>
        <v>0</v>
      </c>
      <c r="S36" s="123">
        <f t="shared" si="68"/>
        <v>0</v>
      </c>
      <c r="T36" s="123">
        <f t="shared" si="68"/>
        <v>0</v>
      </c>
      <c r="U36" s="123">
        <f t="shared" si="68"/>
        <v>0</v>
      </c>
      <c r="V36" s="123">
        <f t="shared" si="68"/>
        <v>0</v>
      </c>
      <c r="W36" s="123">
        <f t="shared" si="68"/>
        <v>0</v>
      </c>
      <c r="X36" s="123">
        <f t="shared" si="68"/>
        <v>0</v>
      </c>
      <c r="Y36" s="123">
        <f t="shared" si="68"/>
        <v>0</v>
      </c>
      <c r="Z36" s="123">
        <f t="shared" si="68"/>
        <v>0</v>
      </c>
      <c r="AA36" s="123">
        <f t="shared" ref="AA36" si="69">Z36</f>
        <v>0</v>
      </c>
      <c r="AB36" s="123">
        <f t="shared" ref="AB36" si="70">AA36</f>
        <v>0</v>
      </c>
      <c r="AC36" s="123">
        <f t="shared" ref="AC36" si="71">AB36</f>
        <v>0</v>
      </c>
      <c r="AD36" s="123">
        <f t="shared" ref="AD36" si="72">AC36</f>
        <v>0</v>
      </c>
      <c r="AE36" s="123">
        <f t="shared" ref="AE36" si="73">AD36</f>
        <v>0</v>
      </c>
      <c r="AF36" s="123">
        <f t="shared" ref="AF36" si="74">AE36</f>
        <v>0</v>
      </c>
      <c r="AG36" s="123">
        <f t="shared" ref="AG36" si="75">AF36</f>
        <v>0</v>
      </c>
      <c r="AH36" s="123">
        <f t="shared" ref="AH36" si="76">AG36</f>
        <v>0</v>
      </c>
      <c r="AI36" s="123">
        <f t="shared" ref="AI36" si="77">AH36</f>
        <v>0</v>
      </c>
      <c r="AJ36" s="123">
        <f t="shared" ref="AJ36" si="78">AI36</f>
        <v>0</v>
      </c>
    </row>
    <row r="37" spans="1:36" x14ac:dyDescent="0.25">
      <c r="A37" s="76"/>
      <c r="B37" s="76"/>
      <c r="C37" s="76"/>
      <c r="D37" s="76"/>
      <c r="E37" s="76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</row>
    <row r="38" spans="1:36" x14ac:dyDescent="0.25">
      <c r="A38" s="85" t="s">
        <v>205</v>
      </c>
      <c r="B38" s="85"/>
      <c r="C38" s="85"/>
      <c r="D38" s="85"/>
      <c r="E38" s="85"/>
      <c r="F38" s="128">
        <f>SUM(F31:F36)</f>
        <v>0</v>
      </c>
      <c r="G38" s="128">
        <f>SUM(G31:G36)</f>
        <v>0</v>
      </c>
      <c r="H38" s="128">
        <f>SUM(H31:H36)</f>
        <v>0</v>
      </c>
      <c r="I38" s="128">
        <f t="shared" ref="I38:Z38" si="79">SUM(I31:I36)</f>
        <v>0</v>
      </c>
      <c r="J38" s="128">
        <f t="shared" si="79"/>
        <v>0</v>
      </c>
      <c r="K38" s="128">
        <f t="shared" si="79"/>
        <v>0</v>
      </c>
      <c r="L38" s="128">
        <f t="shared" si="79"/>
        <v>0</v>
      </c>
      <c r="M38" s="128">
        <f t="shared" si="79"/>
        <v>0</v>
      </c>
      <c r="N38" s="128">
        <f t="shared" si="79"/>
        <v>0</v>
      </c>
      <c r="O38" s="128">
        <f t="shared" si="79"/>
        <v>0</v>
      </c>
      <c r="P38" s="128">
        <f t="shared" si="79"/>
        <v>0</v>
      </c>
      <c r="Q38" s="128">
        <f t="shared" si="79"/>
        <v>0</v>
      </c>
      <c r="R38" s="128">
        <f t="shared" si="79"/>
        <v>0</v>
      </c>
      <c r="S38" s="128">
        <f t="shared" si="79"/>
        <v>0</v>
      </c>
      <c r="T38" s="128">
        <f t="shared" si="79"/>
        <v>0</v>
      </c>
      <c r="U38" s="128">
        <f t="shared" si="79"/>
        <v>0</v>
      </c>
      <c r="V38" s="128">
        <f t="shared" si="79"/>
        <v>0</v>
      </c>
      <c r="W38" s="128">
        <f t="shared" si="79"/>
        <v>0</v>
      </c>
      <c r="X38" s="128">
        <f t="shared" si="79"/>
        <v>0</v>
      </c>
      <c r="Y38" s="128">
        <f t="shared" si="79"/>
        <v>0</v>
      </c>
      <c r="Z38" s="128">
        <f t="shared" si="79"/>
        <v>0</v>
      </c>
      <c r="AA38" s="128">
        <f t="shared" ref="AA38:AJ38" si="80">SUM(AA31:AA36)</f>
        <v>0</v>
      </c>
      <c r="AB38" s="128">
        <f t="shared" si="80"/>
        <v>0</v>
      </c>
      <c r="AC38" s="128">
        <f t="shared" si="80"/>
        <v>0</v>
      </c>
      <c r="AD38" s="128">
        <f t="shared" si="80"/>
        <v>0</v>
      </c>
      <c r="AE38" s="128">
        <f t="shared" si="80"/>
        <v>0</v>
      </c>
      <c r="AF38" s="128">
        <f t="shared" si="80"/>
        <v>0</v>
      </c>
      <c r="AG38" s="128">
        <f t="shared" si="80"/>
        <v>0</v>
      </c>
      <c r="AH38" s="128">
        <f t="shared" si="80"/>
        <v>0</v>
      </c>
      <c r="AI38" s="128">
        <f t="shared" si="80"/>
        <v>0</v>
      </c>
      <c r="AJ38" s="128">
        <f t="shared" si="80"/>
        <v>0</v>
      </c>
    </row>
    <row r="39" spans="1:36" x14ac:dyDescent="0.25">
      <c r="A39" s="76"/>
      <c r="B39" s="76"/>
      <c r="C39" s="76"/>
      <c r="D39" s="76"/>
      <c r="E39" s="76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</row>
    <row r="40" spans="1:36" ht="15.75" thickBot="1" x14ac:dyDescent="0.3">
      <c r="A40" s="83" t="s">
        <v>206</v>
      </c>
      <c r="B40" s="83"/>
      <c r="C40" s="83"/>
      <c r="D40" s="83"/>
      <c r="E40" s="83"/>
      <c r="F40" s="124">
        <f>F28-F38</f>
        <v>0</v>
      </c>
      <c r="G40" s="124">
        <f>G28-G38</f>
        <v>0</v>
      </c>
      <c r="H40" s="124">
        <f>H28-H38</f>
        <v>0</v>
      </c>
      <c r="I40" s="124">
        <f t="shared" ref="I40:Z40" si="81">I28-I38</f>
        <v>0</v>
      </c>
      <c r="J40" s="124">
        <f t="shared" si="81"/>
        <v>0</v>
      </c>
      <c r="K40" s="124">
        <f t="shared" si="81"/>
        <v>0</v>
      </c>
      <c r="L40" s="124">
        <f t="shared" si="81"/>
        <v>0</v>
      </c>
      <c r="M40" s="124">
        <f t="shared" si="81"/>
        <v>0</v>
      </c>
      <c r="N40" s="124">
        <f t="shared" si="81"/>
        <v>0</v>
      </c>
      <c r="O40" s="124">
        <f t="shared" si="81"/>
        <v>0</v>
      </c>
      <c r="P40" s="124">
        <f t="shared" si="81"/>
        <v>0</v>
      </c>
      <c r="Q40" s="124">
        <f t="shared" si="81"/>
        <v>0</v>
      </c>
      <c r="R40" s="124">
        <f t="shared" si="81"/>
        <v>0</v>
      </c>
      <c r="S40" s="124">
        <f t="shared" si="81"/>
        <v>0</v>
      </c>
      <c r="T40" s="124">
        <f t="shared" si="81"/>
        <v>0</v>
      </c>
      <c r="U40" s="124">
        <f t="shared" si="81"/>
        <v>0</v>
      </c>
      <c r="V40" s="124">
        <f t="shared" si="81"/>
        <v>0</v>
      </c>
      <c r="W40" s="124">
        <f t="shared" si="81"/>
        <v>0</v>
      </c>
      <c r="X40" s="124">
        <f t="shared" si="81"/>
        <v>0</v>
      </c>
      <c r="Y40" s="124">
        <f t="shared" si="81"/>
        <v>0</v>
      </c>
      <c r="Z40" s="124">
        <f t="shared" si="81"/>
        <v>0</v>
      </c>
      <c r="AA40" s="124">
        <f t="shared" ref="AA40:AJ40" si="82">AA28-AA38</f>
        <v>0</v>
      </c>
      <c r="AB40" s="124">
        <f t="shared" si="82"/>
        <v>0</v>
      </c>
      <c r="AC40" s="124">
        <f t="shared" si="82"/>
        <v>0</v>
      </c>
      <c r="AD40" s="124">
        <f t="shared" si="82"/>
        <v>0</v>
      </c>
      <c r="AE40" s="124">
        <f t="shared" si="82"/>
        <v>0</v>
      </c>
      <c r="AF40" s="124">
        <f t="shared" si="82"/>
        <v>0</v>
      </c>
      <c r="AG40" s="124">
        <f t="shared" si="82"/>
        <v>0</v>
      </c>
      <c r="AH40" s="124">
        <f t="shared" si="82"/>
        <v>0</v>
      </c>
      <c r="AI40" s="124">
        <f t="shared" si="82"/>
        <v>0</v>
      </c>
      <c r="AJ40" s="124">
        <f t="shared" si="82"/>
        <v>0</v>
      </c>
    </row>
    <row r="41" spans="1:36" ht="15.75" thickTop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</row>
    <row r="42" spans="1:36" x14ac:dyDescent="0.25">
      <c r="A42" s="79" t="s">
        <v>207</v>
      </c>
      <c r="B42" s="79"/>
      <c r="C42" s="76"/>
      <c r="D42" s="76"/>
      <c r="E42" s="76"/>
      <c r="F42" s="76"/>
      <c r="G42" s="105" t="e">
        <f>G28/G38</f>
        <v>#DIV/0!</v>
      </c>
      <c r="H42" s="105" t="e">
        <f>H28/H38</f>
        <v>#DIV/0!</v>
      </c>
      <c r="I42" s="105" t="e">
        <f t="shared" ref="I42:Z42" si="83">I28/I38</f>
        <v>#DIV/0!</v>
      </c>
      <c r="J42" s="105" t="e">
        <f t="shared" si="83"/>
        <v>#DIV/0!</v>
      </c>
      <c r="K42" s="105" t="e">
        <f t="shared" si="83"/>
        <v>#DIV/0!</v>
      </c>
      <c r="L42" s="105" t="e">
        <f t="shared" si="83"/>
        <v>#DIV/0!</v>
      </c>
      <c r="M42" s="105" t="e">
        <f t="shared" si="83"/>
        <v>#DIV/0!</v>
      </c>
      <c r="N42" s="105" t="e">
        <f t="shared" si="83"/>
        <v>#DIV/0!</v>
      </c>
      <c r="O42" s="105" t="e">
        <f t="shared" si="83"/>
        <v>#DIV/0!</v>
      </c>
      <c r="P42" s="105" t="e">
        <f t="shared" si="83"/>
        <v>#DIV/0!</v>
      </c>
      <c r="Q42" s="105" t="e">
        <f t="shared" si="83"/>
        <v>#DIV/0!</v>
      </c>
      <c r="R42" s="105" t="e">
        <f t="shared" si="83"/>
        <v>#DIV/0!</v>
      </c>
      <c r="S42" s="105" t="e">
        <f t="shared" si="83"/>
        <v>#DIV/0!</v>
      </c>
      <c r="T42" s="105" t="e">
        <f t="shared" si="83"/>
        <v>#DIV/0!</v>
      </c>
      <c r="U42" s="105" t="e">
        <f t="shared" si="83"/>
        <v>#DIV/0!</v>
      </c>
      <c r="V42" s="105" t="e">
        <f t="shared" si="83"/>
        <v>#DIV/0!</v>
      </c>
      <c r="W42" s="105" t="e">
        <f t="shared" si="83"/>
        <v>#DIV/0!</v>
      </c>
      <c r="X42" s="105" t="e">
        <f t="shared" si="83"/>
        <v>#DIV/0!</v>
      </c>
      <c r="Y42" s="105" t="e">
        <f t="shared" si="83"/>
        <v>#DIV/0!</v>
      </c>
      <c r="Z42" s="105" t="e">
        <f t="shared" si="83"/>
        <v>#DIV/0!</v>
      </c>
      <c r="AA42" s="105" t="e">
        <f t="shared" ref="AA42:AJ42" si="84">AA28/AA38</f>
        <v>#DIV/0!</v>
      </c>
      <c r="AB42" s="105" t="e">
        <f t="shared" si="84"/>
        <v>#DIV/0!</v>
      </c>
      <c r="AC42" s="105" t="e">
        <f t="shared" si="84"/>
        <v>#DIV/0!</v>
      </c>
      <c r="AD42" s="105" t="e">
        <f t="shared" si="84"/>
        <v>#DIV/0!</v>
      </c>
      <c r="AE42" s="105" t="e">
        <f t="shared" si="84"/>
        <v>#DIV/0!</v>
      </c>
      <c r="AF42" s="105" t="e">
        <f t="shared" si="84"/>
        <v>#DIV/0!</v>
      </c>
      <c r="AG42" s="105" t="e">
        <f t="shared" si="84"/>
        <v>#DIV/0!</v>
      </c>
      <c r="AH42" s="105" t="e">
        <f t="shared" si="84"/>
        <v>#DIV/0!</v>
      </c>
      <c r="AI42" s="105" t="e">
        <f t="shared" si="84"/>
        <v>#DIV/0!</v>
      </c>
      <c r="AJ42" s="105" t="e">
        <f t="shared" si="84"/>
        <v>#DIV/0!</v>
      </c>
    </row>
    <row r="53" spans="2:2" x14ac:dyDescent="0.25">
      <c r="B53" s="102"/>
    </row>
  </sheetData>
  <sheetProtection algorithmName="SHA-512" hashValue="Yn3ByywiwWvfh73MkJiyamLfoSje7DXt5vHl57TctRXkK5QnhV5qyTHcDNW0PlPm1FKQ7vPjQbtcMBk+Ns0lvw==" saltValue="0vFtq5wYASzCNYKDbSik4Q==" spinCount="100000" sheet="1" objects="1" scenarios="1"/>
  <mergeCells count="4">
    <mergeCell ref="A1:B1"/>
    <mergeCell ref="C1:E1"/>
    <mergeCell ref="A3:Z3"/>
    <mergeCell ref="A4:Z4"/>
  </mergeCells>
  <pageMargins left="0" right="0" top="0.75" bottom="0.75" header="0.3" footer="0.3"/>
  <pageSetup paperSize="5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Unit Information</vt:lpstr>
      <vt:lpstr>Operating Expenses</vt:lpstr>
      <vt:lpstr>Development Cost Schedule</vt:lpstr>
      <vt:lpstr>Equity Gap</vt:lpstr>
      <vt:lpstr>#of HOME Units</vt:lpstr>
      <vt:lpstr>#of HTF Units </vt:lpstr>
      <vt:lpstr>20-YR Proforma</vt:lpstr>
      <vt:lpstr>30-YR Proforma_HTF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Kile</dc:creator>
  <cp:lastModifiedBy>Sara Tichota</cp:lastModifiedBy>
  <cp:lastPrinted>2018-07-30T20:50:52Z</cp:lastPrinted>
  <dcterms:created xsi:type="dcterms:W3CDTF">2014-08-25T15:50:50Z</dcterms:created>
  <dcterms:modified xsi:type="dcterms:W3CDTF">2018-09-21T21:45:51Z</dcterms:modified>
</cp:coreProperties>
</file>